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book Entries" sheetId="1" state="visible" r:id="rId1"/>
    <sheet xmlns:r="http://schemas.openxmlformats.org/officeDocument/2006/relationships" name="Summary &amp; GST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i val="1"/>
      <color rgb="0094A3B8"/>
      <sz val="9"/>
    </font>
    <font>
      <name val="Calibri"/>
      <color rgb="0094A3B8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06A4E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3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164" fontId="2" fillId="7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3" fontId="2" fillId="4" borderId="1" applyAlignment="1" pivotButton="0" quotePrefix="0" xfId="0">
      <alignment horizontal="right" vertical="center"/>
    </xf>
    <xf numFmtId="3" fontId="2" fillId="7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4" fontId="2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5" fillId="6" borderId="0" pivotButton="0" quotePrefix="0" xfId="0"/>
    <xf numFmtId="0" fontId="3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1" fillId="6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Business vs Private Kilometres</a:t>
            </a:r>
          </a:p>
        </rich>
      </tx>
    </title>
    <plotArea>
      <pieChart>
        <varyColors val="1"/>
        <ser>
          <idx val="0"/>
          <order val="0"/>
          <tx>
            <strRef>
              <f>'Summary &amp; GST'!B39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cat>
            <numRef>
              <f>'Summary &amp; GST'!$A$40:$A$41</f>
            </numRef>
          </cat>
          <val>
            <numRef>
              <f>'Summary &amp; GST'!$B$40:$B$41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Trip Distance (km)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&amp; GST'!C44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 &amp; GST'!$A$45:$A$49</f>
            </numRef>
          </cat>
          <val>
            <numRef>
              <f>'Summary &amp; GST'!$C$45:$C$49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Kilometres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04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6" customWidth="1" min="3" max="3"/>
    <col width="18" customWidth="1" min="4" max="4"/>
    <col width="20" customWidth="1" min="5" max="5"/>
    <col width="16" customWidth="1" min="6" max="6"/>
    <col width="16" customWidth="1" min="7" max="7"/>
    <col width="14" customWidth="1" min="8" max="8"/>
    <col width="13" customWidth="1" min="9" max="9"/>
    <col width="28" customWidth="1" min="10" max="10"/>
    <col width="18" customWidth="1" min="11" max="11"/>
    <col width="18" customWidth="1" min="12" max="12"/>
    <col width="8" customWidth="1" min="13" max="13"/>
    <col width="14" customWidth="1" min="14" max="14"/>
    <col width="15" customWidth="1" min="15" max="15"/>
    <col width="14" customWidth="1" min="16" max="16"/>
    <col width="24" customWidth="1" min="17" max="17"/>
    <col width="16" customWidth="1" min="18" max="18"/>
  </cols>
  <sheetData>
    <row r="1" ht="28" customHeight="1">
      <c r="A1" s="1" t="inlineStr">
        <is>
          <t>Trip ID</t>
        </is>
      </c>
      <c r="B1" s="1" t="inlineStr">
        <is>
          <t>Date</t>
        </is>
      </c>
      <c r="C1" s="1" t="inlineStr">
        <is>
          <t>Driver Name</t>
        </is>
      </c>
      <c r="D1" s="1" t="inlineStr">
        <is>
          <t>Vehicle Registration</t>
        </is>
      </c>
      <c r="E1" s="1" t="inlineStr">
        <is>
          <t>Vehicle Make/Model</t>
        </is>
      </c>
      <c r="F1" s="1" t="inlineStr">
        <is>
          <t>Start Odometer</t>
        </is>
      </c>
      <c r="G1" s="1" t="inlineStr">
        <is>
          <t>End Odometer</t>
        </is>
      </c>
      <c r="H1" s="1" t="inlineStr">
        <is>
          <t>Distance (km)</t>
        </is>
      </c>
      <c r="I1" s="1" t="inlineStr">
        <is>
          <t>Trip Type</t>
        </is>
      </c>
      <c r="J1" s="1" t="inlineStr">
        <is>
          <t>Reason for Trip</t>
        </is>
      </c>
      <c r="K1" s="1" t="inlineStr">
        <is>
          <t>From Location</t>
        </is>
      </c>
      <c r="L1" s="1" t="inlineStr">
        <is>
          <t>To Location</t>
        </is>
      </c>
      <c r="M1" s="1" t="inlineStr">
        <is>
          <t>State</t>
        </is>
      </c>
      <c r="N1" s="1" t="inlineStr">
        <is>
          <t>Toll Fees ($)</t>
        </is>
      </c>
      <c r="O1" s="1" t="inlineStr">
        <is>
          <t>Parking Fees ($)</t>
        </is>
      </c>
      <c r="P1" s="1" t="inlineStr">
        <is>
          <t>Fuel Cost ($)</t>
        </is>
      </c>
      <c r="Q1" s="1" t="inlineStr">
        <is>
          <t>Notes</t>
        </is>
      </c>
      <c r="R1" s="1" t="inlineStr">
        <is>
          <t>Eligible Business?</t>
        </is>
      </c>
    </row>
    <row r="2">
      <c r="A2" s="2" t="n">
        <v>1</v>
      </c>
      <c r="B2" s="3" t="inlineStr">
        <is>
          <t>05/01/2026</t>
        </is>
      </c>
      <c r="C2" s="4" t="inlineStr">
        <is>
          <t>Jack Wilson</t>
        </is>
      </c>
      <c r="D2" s="2" t="inlineStr">
        <is>
          <t>ABC123</t>
        </is>
      </c>
      <c r="E2" s="4" t="inlineStr">
        <is>
          <t>Toyota Camry</t>
        </is>
      </c>
      <c r="F2" s="5" t="n">
        <v>42100</v>
      </c>
      <c r="G2" s="5" t="n">
        <v>42151</v>
      </c>
      <c r="H2" s="5">
        <f>G2-F2</f>
        <v/>
      </c>
      <c r="I2" s="2" t="inlineStr">
        <is>
          <t>Business</t>
        </is>
      </c>
      <c r="J2" s="4" t="inlineStr">
        <is>
          <t>Client meeting at Parramatta office</t>
        </is>
      </c>
      <c r="K2" s="4" t="inlineStr">
        <is>
          <t>Sydney CBD</t>
        </is>
      </c>
      <c r="L2" s="4" t="inlineStr">
        <is>
          <t>Parramatta</t>
        </is>
      </c>
      <c r="M2" s="2" t="inlineStr">
        <is>
          <t>NSW</t>
        </is>
      </c>
      <c r="N2" s="6" t="n">
        <v>4.5</v>
      </c>
      <c r="O2" s="6" t="n">
        <v>8</v>
      </c>
      <c r="P2" s="6" t="n">
        <v>18.2</v>
      </c>
      <c r="Q2" s="4" t="inlineStr">
        <is>
          <t>Q1 planning meeting</t>
        </is>
      </c>
      <c r="R2" s="2">
        <f>IF(I2="Business","Yes","No")</f>
        <v/>
      </c>
    </row>
    <row r="3">
      <c r="A3" s="7" t="n">
        <v>2</v>
      </c>
      <c r="B3" s="8" t="inlineStr">
        <is>
          <t>12/01/2026</t>
        </is>
      </c>
      <c r="C3" s="9" t="inlineStr">
        <is>
          <t>Olivia Chen</t>
        </is>
      </c>
      <c r="D3" s="7" t="inlineStr">
        <is>
          <t>XYZ789</t>
        </is>
      </c>
      <c r="E3" s="9" t="inlineStr">
        <is>
          <t>Mazda CX-5</t>
        </is>
      </c>
      <c r="F3" s="10" t="n">
        <v>31200</v>
      </c>
      <c r="G3" s="10" t="n">
        <v>31276</v>
      </c>
      <c r="H3" s="10">
        <f>G3-F3</f>
        <v/>
      </c>
      <c r="I3" s="7" t="inlineStr">
        <is>
          <t>Business</t>
        </is>
      </c>
      <c r="J3" s="9" t="inlineStr">
        <is>
          <t>Client site visit - annual review</t>
        </is>
      </c>
      <c r="K3" s="9" t="inlineStr">
        <is>
          <t>Melbourne CBD</t>
        </is>
      </c>
      <c r="L3" s="9" t="inlineStr">
        <is>
          <t>Geelong</t>
        </is>
      </c>
      <c r="M3" s="7" t="inlineStr">
        <is>
          <t>VIC</t>
        </is>
      </c>
      <c r="N3" s="11" t="n">
        <v>0</v>
      </c>
      <c r="O3" s="11" t="n">
        <v>5</v>
      </c>
      <c r="P3" s="11" t="n">
        <v>32.4</v>
      </c>
      <c r="Q3" s="9" t="inlineStr">
        <is>
          <t>Full day site visit</t>
        </is>
      </c>
      <c r="R3" s="7">
        <f>IF(I3="Business","Yes","No")</f>
        <v/>
      </c>
    </row>
    <row r="4">
      <c r="A4" s="2" t="n">
        <v>3</v>
      </c>
      <c r="B4" s="3" t="inlineStr">
        <is>
          <t>19/02/2026</t>
        </is>
      </c>
      <c r="C4" s="4" t="inlineStr">
        <is>
          <t>Liam Brown</t>
        </is>
      </c>
      <c r="D4" s="2" t="inlineStr">
        <is>
          <t>QLD456</t>
        </is>
      </c>
      <c r="E4" s="4" t="inlineStr">
        <is>
          <t>Ford Ranger</t>
        </is>
      </c>
      <c r="F4" s="5" t="n">
        <v>58900</v>
      </c>
      <c r="G4" s="5" t="n">
        <v>58955</v>
      </c>
      <c r="H4" s="5">
        <f>G4-F4</f>
        <v/>
      </c>
      <c r="I4" s="2" t="inlineStr">
        <is>
          <t>Business</t>
        </is>
      </c>
      <c r="J4" s="4" t="inlineStr">
        <is>
          <t>Service call for commercial client</t>
        </is>
      </c>
      <c r="K4" s="4" t="inlineStr">
        <is>
          <t>Brisbane CBD</t>
        </is>
      </c>
      <c r="L4" s="4" t="inlineStr">
        <is>
          <t>Ipswich</t>
        </is>
      </c>
      <c r="M4" s="2" t="inlineStr">
        <is>
          <t>QLD</t>
        </is>
      </c>
      <c r="N4" s="6" t="n">
        <v>0</v>
      </c>
      <c r="O4" s="6" t="n">
        <v>0</v>
      </c>
      <c r="P4" s="6" t="n">
        <v>24.1</v>
      </c>
      <c r="Q4" s="4" t="inlineStr">
        <is>
          <t>Emergency service call</t>
        </is>
      </c>
      <c r="R4" s="2">
        <f>IF(I4="Business","Yes","No")</f>
        <v/>
      </c>
    </row>
    <row r="5">
      <c r="A5" s="7" t="n">
        <v>4</v>
      </c>
      <c r="B5" s="8" t="inlineStr">
        <is>
          <t>26/02/2026</t>
        </is>
      </c>
      <c r="C5" s="9" t="inlineStr">
        <is>
          <t>Charlotte Taylor</t>
        </is>
      </c>
      <c r="D5" s="7" t="inlineStr">
        <is>
          <t>WA9922</t>
        </is>
      </c>
      <c r="E5" s="9" t="inlineStr">
        <is>
          <t>Hyundai Tucson</t>
        </is>
      </c>
      <c r="F5" s="10" t="n">
        <v>22400</v>
      </c>
      <c r="G5" s="10" t="n">
        <v>22430</v>
      </c>
      <c r="H5" s="10">
        <f>G5-F5</f>
        <v/>
      </c>
      <c r="I5" s="7" t="inlineStr">
        <is>
          <t>Business</t>
        </is>
      </c>
      <c r="J5" s="9" t="inlineStr">
        <is>
          <t>Sales visit to Fremantle warehouse</t>
        </is>
      </c>
      <c r="K5" s="9" t="inlineStr">
        <is>
          <t>Perth CBD</t>
        </is>
      </c>
      <c r="L5" s="9" t="inlineStr">
        <is>
          <t>Fremantle</t>
        </is>
      </c>
      <c r="M5" s="7" t="inlineStr">
        <is>
          <t>WA</t>
        </is>
      </c>
      <c r="N5" s="11" t="n">
        <v>2.2</v>
      </c>
      <c r="O5" s="11" t="n">
        <v>6.5</v>
      </c>
      <c r="P5" s="11" t="n">
        <v>12.8</v>
      </c>
      <c r="Q5" s="9" t="inlineStr">
        <is>
          <t>New contract discussion</t>
        </is>
      </c>
      <c r="R5" s="7">
        <f>IF(I5="Business","Yes","No")</f>
        <v/>
      </c>
    </row>
    <row r="6">
      <c r="A6" s="2" t="n">
        <v>5</v>
      </c>
      <c r="B6" s="3" t="inlineStr">
        <is>
          <t>05/03/2026</t>
        </is>
      </c>
      <c r="C6" s="4" t="inlineStr">
        <is>
          <t>Noah Martin</t>
        </is>
      </c>
      <c r="D6" s="2" t="inlineStr">
        <is>
          <t>SA5678</t>
        </is>
      </c>
      <c r="E6" s="4" t="inlineStr">
        <is>
          <t>Subaru Outback</t>
        </is>
      </c>
      <c r="F6" s="5" t="n">
        <v>15300</v>
      </c>
      <c r="G6" s="5" t="n">
        <v>15322</v>
      </c>
      <c r="H6" s="5">
        <f>G6-F6</f>
        <v/>
      </c>
      <c r="I6" s="2" t="inlineStr">
        <is>
          <t>Business</t>
        </is>
      </c>
      <c r="J6" s="4" t="inlineStr">
        <is>
          <t>Supplier parts pickup</t>
        </is>
      </c>
      <c r="K6" s="4" t="inlineStr">
        <is>
          <t>Adelaide CBD</t>
        </is>
      </c>
      <c r="L6" s="4" t="inlineStr">
        <is>
          <t>Glenelg</t>
        </is>
      </c>
      <c r="M6" s="2" t="inlineStr">
        <is>
          <t>SA</t>
        </is>
      </c>
      <c r="N6" s="6" t="n">
        <v>0</v>
      </c>
      <c r="O6" s="6" t="n">
        <v>4</v>
      </c>
      <c r="P6" s="6" t="n">
        <v>9.6</v>
      </c>
      <c r="Q6" s="4" t="inlineStr">
        <is>
          <t>Monthly supplier run</t>
        </is>
      </c>
      <c r="R6" s="2">
        <f>IF(I6="Business","Yes","No")</f>
        <v/>
      </c>
    </row>
    <row r="7">
      <c r="A7" s="7" t="n">
        <v>6</v>
      </c>
      <c r="B7" s="8" t="inlineStr">
        <is>
          <t>18/03/2026</t>
        </is>
      </c>
      <c r="C7" s="9" t="inlineStr">
        <is>
          <t>Mia Johnson</t>
        </is>
      </c>
      <c r="D7" s="7" t="inlineStr">
        <is>
          <t>ACT321</t>
        </is>
      </c>
      <c r="E7" s="9" t="inlineStr">
        <is>
          <t>Honda CR-V</t>
        </is>
      </c>
      <c r="F7" s="10" t="n">
        <v>67800</v>
      </c>
      <c r="G7" s="10" t="n">
        <v>67814</v>
      </c>
      <c r="H7" s="10">
        <f>G7-F7</f>
        <v/>
      </c>
      <c r="I7" s="7" t="inlineStr">
        <is>
          <t>Business</t>
        </is>
      </c>
      <c r="J7" s="9" t="inlineStr">
        <is>
          <t>Inter-office meeting at Queanbeyan</t>
        </is>
      </c>
      <c r="K7" s="9" t="inlineStr">
        <is>
          <t>Canberra City</t>
        </is>
      </c>
      <c r="L7" s="9" t="inlineStr">
        <is>
          <t>Queanbeyan</t>
        </is>
      </c>
      <c r="M7" s="7" t="inlineStr">
        <is>
          <t>ACT</t>
        </is>
      </c>
      <c r="N7" s="11" t="n">
        <v>0</v>
      </c>
      <c r="O7" s="11" t="n">
        <v>0</v>
      </c>
      <c r="P7" s="11" t="n">
        <v>6.5</v>
      </c>
      <c r="Q7" s="9" t="inlineStr">
        <is>
          <t>Project kick-off meeting</t>
        </is>
      </c>
      <c r="R7" s="7">
        <f>IF(I7="Business","Yes","No")</f>
        <v/>
      </c>
    </row>
    <row r="8">
      <c r="A8" s="2" t="n">
        <v>7</v>
      </c>
      <c r="B8" s="3" t="inlineStr">
        <is>
          <t>02/04/2026</t>
        </is>
      </c>
      <c r="C8" s="4" t="inlineStr">
        <is>
          <t>Ethan Davis</t>
        </is>
      </c>
      <c r="D8" s="2" t="inlineStr">
        <is>
          <t>TAS111</t>
        </is>
      </c>
      <c r="E8" s="4" t="inlineStr">
        <is>
          <t>Mitsubishi Outlander</t>
        </is>
      </c>
      <c r="F8" s="5" t="n">
        <v>9800</v>
      </c>
      <c r="G8" s="5" t="n">
        <v>9828</v>
      </c>
      <c r="H8" s="5">
        <f>G8-F8</f>
        <v/>
      </c>
      <c r="I8" s="2" t="inlineStr">
        <is>
          <t>Business</t>
        </is>
      </c>
      <c r="J8" s="4" t="inlineStr">
        <is>
          <t>Customer delivery - Kingston branch</t>
        </is>
      </c>
      <c r="K8" s="4" t="inlineStr">
        <is>
          <t>Hobart CBD</t>
        </is>
      </c>
      <c r="L8" s="4" t="inlineStr">
        <is>
          <t>Kingston</t>
        </is>
      </c>
      <c r="M8" s="2" t="inlineStr">
        <is>
          <t>TAS</t>
        </is>
      </c>
      <c r="N8" s="6" t="n">
        <v>0</v>
      </c>
      <c r="O8" s="6" t="n">
        <v>3.5</v>
      </c>
      <c r="P8" s="6" t="n">
        <v>11.2</v>
      </c>
      <c r="Q8" s="4" t="inlineStr">
        <is>
          <t>Delivery of equipment</t>
        </is>
      </c>
      <c r="R8" s="2">
        <f>IF(I8="Business","Yes","No")</f>
        <v/>
      </c>
    </row>
    <row r="9">
      <c r="A9" s="7" t="n">
        <v>8</v>
      </c>
      <c r="B9" s="8" t="inlineStr">
        <is>
          <t>15/04/2026</t>
        </is>
      </c>
      <c r="C9" s="9" t="inlineStr">
        <is>
          <t>Ruby Clark</t>
        </is>
      </c>
      <c r="D9" s="7" t="inlineStr">
        <is>
          <t>NSW884</t>
        </is>
      </c>
      <c r="E9" s="9" t="inlineStr">
        <is>
          <t>Kia Sportage</t>
        </is>
      </c>
      <c r="F9" s="10" t="n">
        <v>44500</v>
      </c>
      <c r="G9" s="10" t="n">
        <v>44530</v>
      </c>
      <c r="H9" s="10">
        <f>G9-F9</f>
        <v/>
      </c>
      <c r="I9" s="7" t="inlineStr">
        <is>
          <t>Business</t>
        </is>
      </c>
      <c r="J9" s="9" t="inlineStr">
        <is>
          <t>Staff training at Maitland centre</t>
        </is>
      </c>
      <c r="K9" s="9" t="inlineStr">
        <is>
          <t>Newcastle</t>
        </is>
      </c>
      <c r="L9" s="9" t="inlineStr">
        <is>
          <t>Maitland</t>
        </is>
      </c>
      <c r="M9" s="7" t="inlineStr">
        <is>
          <t>NSW</t>
        </is>
      </c>
      <c r="N9" s="11" t="n">
        <v>0</v>
      </c>
      <c r="O9" s="11" t="n">
        <v>5</v>
      </c>
      <c r="P9" s="11" t="n">
        <v>13.5</v>
      </c>
      <c r="Q9" s="9" t="inlineStr">
        <is>
          <t>Quarterly skills training</t>
        </is>
      </c>
      <c r="R9" s="7">
        <f>IF(I9="Business","Yes","No")</f>
        <v/>
      </c>
    </row>
    <row r="10">
      <c r="A10" s="2" t="n">
        <v>9</v>
      </c>
      <c r="B10" s="3" t="inlineStr">
        <is>
          <t>28/04/2026</t>
        </is>
      </c>
      <c r="C10" s="4" t="inlineStr">
        <is>
          <t>Cooper Evans</t>
        </is>
      </c>
      <c r="D10" s="2" t="inlineStr">
        <is>
          <t>QLD772</t>
        </is>
      </c>
      <c r="E10" s="4" t="inlineStr">
        <is>
          <t>Toyota HiLux</t>
        </is>
      </c>
      <c r="F10" s="5" t="n">
        <v>72100</v>
      </c>
      <c r="G10" s="5" t="n">
        <v>72118</v>
      </c>
      <c r="H10" s="5">
        <f>G10-F10</f>
        <v/>
      </c>
      <c r="I10" s="2" t="inlineStr">
        <is>
          <t>Business</t>
        </is>
      </c>
      <c r="J10" s="4" t="inlineStr">
        <is>
          <t>Site inspection for new development</t>
        </is>
      </c>
      <c r="K10" s="4" t="inlineStr">
        <is>
          <t>Gold Coast CBD</t>
        </is>
      </c>
      <c r="L10" s="4" t="inlineStr">
        <is>
          <t>Southport</t>
        </is>
      </c>
      <c r="M10" s="2" t="inlineStr">
        <is>
          <t>QLD</t>
        </is>
      </c>
      <c r="N10" s="6" t="n">
        <v>0</v>
      </c>
      <c r="O10" s="6" t="n">
        <v>0</v>
      </c>
      <c r="P10" s="6" t="n">
        <v>8.300000000000001</v>
      </c>
      <c r="Q10" s="4" t="inlineStr">
        <is>
          <t>Pre-construction inspection</t>
        </is>
      </c>
      <c r="R10" s="2">
        <f>IF(I10="Business","Yes","No")</f>
        <v/>
      </c>
    </row>
    <row r="11">
      <c r="A11" s="7" t="n">
        <v>10</v>
      </c>
      <c r="B11" s="8" t="inlineStr">
        <is>
          <t>10/05/2026</t>
        </is>
      </c>
      <c r="C11" s="9" t="inlineStr">
        <is>
          <t>Isla Walker</t>
        </is>
      </c>
      <c r="D11" s="7" t="inlineStr">
        <is>
          <t>NSW556</t>
        </is>
      </c>
      <c r="E11" s="9" t="inlineStr">
        <is>
          <t>Volkswagen Tiguan</t>
        </is>
      </c>
      <c r="F11" s="10" t="n">
        <v>33600</v>
      </c>
      <c r="G11" s="10" t="n">
        <v>33623</v>
      </c>
      <c r="H11" s="10">
        <f>G11-F11</f>
        <v/>
      </c>
      <c r="I11" s="7" t="inlineStr">
        <is>
          <t>Private</t>
        </is>
      </c>
      <c r="J11" s="9" t="inlineStr">
        <is>
          <t>Personal errand</t>
        </is>
      </c>
      <c r="K11" s="9" t="inlineStr">
        <is>
          <t>Wollongong</t>
        </is>
      </c>
      <c r="L11" s="9" t="inlineStr">
        <is>
          <t>Shellharbour</t>
        </is>
      </c>
      <c r="M11" s="7" t="inlineStr">
        <is>
          <t>NSW</t>
        </is>
      </c>
      <c r="N11" s="11" t="n">
        <v>0</v>
      </c>
      <c r="O11" s="11" t="n">
        <v>0</v>
      </c>
      <c r="P11" s="11" t="n">
        <v>10.4</v>
      </c>
      <c r="Q11" s="9" t="inlineStr">
        <is>
          <t>Personal - not claimable</t>
        </is>
      </c>
      <c r="R11" s="7">
        <f>IF(I11="Business","Yes","No")</f>
        <v/>
      </c>
    </row>
    <row r="12" ht="22" customHeight="1">
      <c r="A12" s="12" t="inlineStr">
        <is>
          <t>TOTALS</t>
        </is>
      </c>
      <c r="B12" s="13" t="n"/>
      <c r="C12" s="13" t="n"/>
      <c r="D12" s="13" t="n"/>
      <c r="E12" s="13" t="n"/>
      <c r="F12" s="13" t="n"/>
      <c r="G12" s="13" t="n"/>
      <c r="H12" s="14">
        <f>SUM(H2:H11)</f>
        <v/>
      </c>
      <c r="I12" s="12">
        <f>COUNTIF(I2:I11,"Business") &amp; " Business / " &amp; COUNTIF(I2:I11,"Private") &amp; " Private"</f>
        <v/>
      </c>
      <c r="J12" s="13" t="n"/>
      <c r="K12" s="13" t="n"/>
      <c r="L12" s="13" t="n"/>
      <c r="M12" s="13" t="n"/>
      <c r="N12" s="15">
        <f>SUM(N2:N11)</f>
        <v/>
      </c>
      <c r="O12" s="15">
        <f>SUM(O2:O11)</f>
        <v/>
      </c>
      <c r="P12" s="15">
        <f>SUM(P2:P11)</f>
        <v/>
      </c>
      <c r="Q12" s="13" t="n"/>
      <c r="R12" s="13" t="n"/>
    </row>
  </sheetData>
  <dataValidations count="2">
    <dataValidation sqref="I2:I200" showErrorMessage="1" showInputMessage="1" allowBlank="0" type="list">
      <formula1>"Business,Private"</formula1>
    </dataValidation>
    <dataValidation sqref="M2:M200" showErrorMessage="1" showInputMessage="1" allowBlank="1" type="list">
      <formula1>"NSW,VIC,QLD,WA,SA,TAS,ACT,NT"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16" t="inlineStr">
        <is>
          <t>ATO Logbook Method — Summary &amp; GST Claim</t>
        </is>
      </c>
    </row>
    <row r="2" ht="22" customHeight="1">
      <c r="A2" s="17" t="inlineStr">
        <is>
          <t>Logbook Summary — Motor Vehicle Expense Claim (ATO Logbook Method)</t>
        </is>
      </c>
    </row>
    <row r="3"/>
    <row r="4" ht="20" customHeight="1">
      <c r="A4" s="18" t="inlineStr">
        <is>
          <t>LOGBOOK PERIOD</t>
        </is>
      </c>
      <c r="B4" s="37" t="n"/>
      <c r="C4" s="37" t="n"/>
      <c r="D4" s="37" t="n"/>
      <c r="E4" s="37" t="n"/>
      <c r="F4" s="38" t="n"/>
    </row>
    <row r="5">
      <c r="A5" s="19" t="inlineStr">
        <is>
          <t>Logbook Period Start Date</t>
        </is>
      </c>
      <c r="B5" s="20" t="inlineStr">
        <is>
          <t>01/01/2026</t>
        </is>
      </c>
      <c r="C5" s="21" t="inlineStr">
        <is>
          <t>(editable)</t>
        </is>
      </c>
    </row>
    <row r="6">
      <c r="A6" s="19" t="inlineStr">
        <is>
          <t>Logbook Period End Date</t>
        </is>
      </c>
      <c r="B6" s="20" t="inlineStr">
        <is>
          <t>31/05/2026</t>
        </is>
      </c>
      <c r="C6" s="21" t="inlineStr">
        <is>
          <t>(editable)</t>
        </is>
      </c>
    </row>
    <row r="7">
      <c r="A7" s="19" t="inlineStr">
        <is>
          <t>Logbook Duration (days)</t>
        </is>
      </c>
      <c r="B7" s="22">
        <f>IFERROR(B6-B5,0)</f>
        <v/>
      </c>
      <c r="C7" s="21" t="inlineStr"/>
    </row>
    <row r="8"/>
    <row r="9" ht="20" customHeight="1">
      <c r="A9" s="18" t="inlineStr">
        <is>
          <t>ODOMETER READINGS</t>
        </is>
      </c>
      <c r="B9" s="37" t="n"/>
      <c r="C9" s="37" t="n"/>
      <c r="D9" s="37" t="n"/>
      <c r="E9" s="37" t="n"/>
      <c r="F9" s="38" t="n"/>
    </row>
    <row r="10">
      <c r="A10" s="19" t="inlineStr">
        <is>
          <t>Total Odometer at Start</t>
        </is>
      </c>
      <c r="B10" s="23" t="n">
        <v>42100</v>
      </c>
      <c r="C10" s="21" t="inlineStr">
        <is>
          <t>(editable)</t>
        </is>
      </c>
    </row>
    <row r="11">
      <c r="A11" s="19" t="inlineStr">
        <is>
          <t>Total Odometer at End</t>
        </is>
      </c>
      <c r="B11" s="23" t="n">
        <v>72623</v>
      </c>
      <c r="C11" s="21" t="inlineStr">
        <is>
          <t>(editable)</t>
        </is>
      </c>
    </row>
    <row r="12">
      <c r="A12" s="19" t="inlineStr">
        <is>
          <t>Total km (Odometer)</t>
        </is>
      </c>
      <c r="B12" s="22">
        <f>IFERROR(B11-B10,0)</f>
        <v/>
      </c>
      <c r="C12" s="21" t="inlineStr"/>
    </row>
    <row r="13"/>
    <row r="14" ht="20" customHeight="1">
      <c r="A14" s="18" t="inlineStr">
        <is>
          <t>KILOMETRE ANALYSIS</t>
        </is>
      </c>
      <c r="B14" s="37" t="n"/>
      <c r="C14" s="37" t="n"/>
      <c r="D14" s="37" t="n"/>
      <c r="E14" s="37" t="n"/>
      <c r="F14" s="38" t="n"/>
    </row>
    <row r="15">
      <c r="A15" s="19" t="inlineStr">
        <is>
          <t>Business km (from logbook)</t>
        </is>
      </c>
      <c r="B15" s="22">
        <f>SUMIF('Logbook Entries'!I:I,"Business",'Logbook Entries'!H:H)</f>
        <v/>
      </c>
      <c r="C15" s="21" t="inlineStr"/>
    </row>
    <row r="16">
      <c r="A16" s="19" t="inlineStr">
        <is>
          <t>Private km (from logbook)</t>
        </is>
      </c>
      <c r="B16" s="22">
        <f>SUMIF('Logbook Entries'!I:I,"Private",'Logbook Entries'!H:H)</f>
        <v/>
      </c>
      <c r="C16" s="21" t="inlineStr"/>
    </row>
    <row r="17">
      <c r="A17" s="19" t="inlineStr">
        <is>
          <t>Total km (logbook trips)</t>
        </is>
      </c>
      <c r="B17" s="22">
        <f>B15+B16</f>
        <v/>
      </c>
      <c r="C17" s="21" t="inlineStr"/>
    </row>
    <row r="18">
      <c r="A18" s="19" t="inlineStr">
        <is>
          <t>Business-Use Percentage</t>
        </is>
      </c>
      <c r="B18" s="24">
        <f>IFERROR(B15/B17,0)</f>
        <v/>
      </c>
      <c r="C18" s="21" t="inlineStr"/>
    </row>
    <row r="19"/>
    <row r="20" ht="20" customHeight="1">
      <c r="A20" s="18" t="inlineStr">
        <is>
          <t>EXPENSE TOTALS</t>
        </is>
      </c>
      <c r="B20" s="37" t="n"/>
      <c r="C20" s="37" t="n"/>
      <c r="D20" s="37" t="n"/>
      <c r="E20" s="37" t="n"/>
      <c r="F20" s="38" t="n"/>
    </row>
    <row r="21">
      <c r="A21" s="19" t="inlineStr">
        <is>
          <t>Total Toll Fees</t>
        </is>
      </c>
      <c r="B21" s="25">
        <f>SUM('Logbook Entries'!N:N)</f>
        <v/>
      </c>
      <c r="C21" s="21" t="inlineStr"/>
    </row>
    <row r="22">
      <c r="A22" s="19" t="inlineStr">
        <is>
          <t>Total Parking Fees</t>
        </is>
      </c>
      <c r="B22" s="25">
        <f>SUM('Logbook Entries'!O:O)</f>
        <v/>
      </c>
      <c r="C22" s="21" t="inlineStr"/>
    </row>
    <row r="23">
      <c r="A23" s="19" t="inlineStr">
        <is>
          <t>Total Fuel Costs</t>
        </is>
      </c>
      <c r="B23" s="25">
        <f>SUM('Logbook Entries'!P:P)</f>
        <v/>
      </c>
      <c r="C23" s="21" t="inlineStr"/>
    </row>
    <row r="24">
      <c r="A24" s="19" t="inlineStr">
        <is>
          <t>Total Deductible Expenses</t>
        </is>
      </c>
      <c r="B24" s="25">
        <f>B21+B22+B23</f>
        <v/>
      </c>
      <c r="C24" s="21" t="inlineStr"/>
    </row>
    <row r="25"/>
    <row r="26" ht="20" customHeight="1">
      <c r="A26" s="18" t="inlineStr">
        <is>
          <t>CLAIM CALCULATIONS</t>
        </is>
      </c>
      <c r="B26" s="37" t="n"/>
      <c r="C26" s="37" t="n"/>
      <c r="D26" s="37" t="n"/>
      <c r="E26" s="37" t="n"/>
      <c r="F26" s="38" t="n"/>
    </row>
    <row r="27">
      <c r="A27" s="19" t="inlineStr">
        <is>
          <t>Estimated Claim Amount</t>
        </is>
      </c>
      <c r="B27" s="25">
        <f>IFERROR(B24*B18,0)</f>
        <v/>
      </c>
      <c r="C27" s="21" t="inlineStr"/>
    </row>
    <row r="28">
      <c r="A28" s="19" t="inlineStr">
        <is>
          <t>GST Component (÷11)</t>
        </is>
      </c>
      <c r="B28" s="25">
        <f>IFERROR(B27/11,0)</f>
        <v/>
      </c>
      <c r="C28" s="21" t="inlineStr"/>
    </row>
    <row r="29">
      <c r="A29" s="19" t="inlineStr">
        <is>
          <t>Net Claim (ex-GST)</t>
        </is>
      </c>
      <c r="B29" s="25">
        <f>IFERROR(B27-B28,0)</f>
        <v/>
      </c>
      <c r="C29" s="21" t="inlineStr"/>
    </row>
    <row r="30"/>
    <row r="31"/>
    <row r="32" ht="20" customHeight="1">
      <c r="A32" s="18" t="inlineStr">
        <is>
          <t>AVERAGES</t>
        </is>
      </c>
      <c r="B32" s="37" t="n"/>
      <c r="C32" s="37" t="n"/>
      <c r="D32" s="37" t="n"/>
      <c r="E32" s="37" t="n"/>
      <c r="F32" s="38" t="n"/>
    </row>
    <row r="33">
      <c r="A33" s="19" t="inlineStr">
        <is>
          <t>Avg Trip Distance (km)</t>
        </is>
      </c>
      <c r="B33" s="26">
        <f>IFERROR(AVERAGE('Logbook Entries'!H2:H11),0)</f>
        <v/>
      </c>
      <c r="C33" s="21" t="inlineStr"/>
    </row>
    <row r="34">
      <c r="A34" s="19" t="inlineStr">
        <is>
          <t>Avg Fuel Cost per Trip ($)</t>
        </is>
      </c>
      <c r="B34" s="25">
        <f>IFERROR(AVERAGE('Logbook Entries'!P2:P11),0)</f>
        <v/>
      </c>
      <c r="C34" s="21" t="inlineStr"/>
    </row>
    <row r="35">
      <c r="A35" s="19" t="inlineStr">
        <is>
          <t>Total Business Trips</t>
        </is>
      </c>
      <c r="B35" s="22">
        <f>COUNTIF('Logbook Entries'!I:I,"Business")</f>
        <v/>
      </c>
      <c r="C35" s="21" t="inlineStr"/>
    </row>
    <row r="36">
      <c r="A36" s="19" t="inlineStr">
        <is>
          <t>Total Private Trips</t>
        </is>
      </c>
      <c r="B36" s="22">
        <f>COUNTIF('Logbook Entries'!I:I,"Private")</f>
        <v/>
      </c>
      <c r="C36" s="21" t="inlineStr"/>
    </row>
    <row r="37"/>
    <row r="38">
      <c r="A38" s="27" t="inlineStr">
        <is>
          <t>Chart Data</t>
        </is>
      </c>
      <c r="B38" s="28" t="n"/>
    </row>
    <row r="39">
      <c r="A39" s="29" t="inlineStr">
        <is>
          <t>Trip Type</t>
        </is>
      </c>
      <c r="B39" s="29" t="inlineStr">
        <is>
          <t>Kilometres</t>
        </is>
      </c>
    </row>
    <row r="40">
      <c r="A40" s="28" t="inlineStr">
        <is>
          <t>Business</t>
        </is>
      </c>
      <c r="B40" s="30">
        <f>SUMIF('Logbook Entries'!I:I,"Business",'Logbook Entries'!H:H)</f>
        <v/>
      </c>
    </row>
    <row r="41">
      <c r="A41" s="28" t="inlineStr">
        <is>
          <t>Private</t>
        </is>
      </c>
      <c r="B41" s="30">
        <f>SUMIF('Logbook Entries'!I:I,"Private",'Logbook Entries'!H:H)</f>
        <v/>
      </c>
    </row>
    <row r="42"/>
    <row r="43">
      <c r="A43" s="31" t="inlineStr">
        <is>
          <t>Monthly Trip Summary</t>
        </is>
      </c>
    </row>
    <row r="44">
      <c r="A44" s="32" t="inlineStr">
        <is>
          <t>Month</t>
        </is>
      </c>
      <c r="B44" s="32" t="inlineStr">
        <is>
          <t>Trips</t>
        </is>
      </c>
      <c r="C44" s="32" t="inlineStr">
        <is>
          <t>Total km</t>
        </is>
      </c>
      <c r="D44" s="32" t="inlineStr">
        <is>
          <t>Fuel ($)</t>
        </is>
      </c>
    </row>
    <row r="45">
      <c r="A45" s="2" t="inlineStr">
        <is>
          <t>Jan 2026</t>
        </is>
      </c>
      <c r="B45" s="2" t="n">
        <v>2</v>
      </c>
      <c r="C45" s="2" t="n">
        <v>127</v>
      </c>
      <c r="D45" s="6" t="n">
        <v>50.6</v>
      </c>
    </row>
    <row r="46">
      <c r="A46" s="7" t="inlineStr">
        <is>
          <t>Feb 2026</t>
        </is>
      </c>
      <c r="B46" s="7" t="n">
        <v>2</v>
      </c>
      <c r="C46" s="7" t="n">
        <v>85</v>
      </c>
      <c r="D46" s="11" t="n">
        <v>36.9</v>
      </c>
    </row>
    <row r="47">
      <c r="A47" s="2" t="inlineStr">
        <is>
          <t>Mar 2026</t>
        </is>
      </c>
      <c r="B47" s="2" t="n">
        <v>2</v>
      </c>
      <c r="C47" s="2" t="n">
        <v>36</v>
      </c>
      <c r="D47" s="6" t="n">
        <v>16.1</v>
      </c>
    </row>
    <row r="48">
      <c r="A48" s="7" t="inlineStr">
        <is>
          <t>Apr 2026</t>
        </is>
      </c>
      <c r="B48" s="7" t="n">
        <v>3</v>
      </c>
      <c r="C48" s="7" t="n">
        <v>76</v>
      </c>
      <c r="D48" s="11" t="n">
        <v>33</v>
      </c>
    </row>
    <row r="49">
      <c r="A49" s="2" t="inlineStr">
        <is>
          <t>May 2026</t>
        </is>
      </c>
      <c r="B49" s="2" t="n">
        <v>1</v>
      </c>
      <c r="C49" s="2" t="n">
        <v>23</v>
      </c>
      <c r="D49" s="6" t="n">
        <v>10.4</v>
      </c>
    </row>
  </sheetData>
  <mergeCells count="8">
    <mergeCell ref="A1:F1"/>
    <mergeCell ref="A2:F2"/>
    <mergeCell ref="A4:F4"/>
    <mergeCell ref="A9:F9"/>
    <mergeCell ref="A14:F14"/>
    <mergeCell ref="A20:F20"/>
    <mergeCell ref="A26:F26"/>
    <mergeCell ref="A32:F3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3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0" customWidth="1" min="2" max="2"/>
  </cols>
  <sheetData>
    <row r="1" ht="32" customHeight="1">
      <c r="A1" s="16" t="inlineStr">
        <is>
          <t>ATO Logbook Method — User Instructions</t>
        </is>
      </c>
    </row>
    <row r="2" ht="22" customHeight="1">
      <c r="A2" s="33" t="inlineStr"/>
      <c r="B2" s="34" t="inlineStr">
        <is>
          <t>WHAT IS THE LOGBOOK METHOD?</t>
        </is>
      </c>
    </row>
    <row r="3" ht="44" customHeight="1">
      <c r="A3" s="33" t="n">
        <v>2</v>
      </c>
      <c r="B3" s="35" t="inlineStr">
        <is>
          <t>The ATO logbook method allows you to claim work-related vehicle expenses based on the actual business-use percentage of your vehicle. You must keep a logbook for at least 12 continuous weeks, recording every trip made during that period. The business-use percentage derived from your logbook is then applied to all vehicle running costs to calculate your deduction.</t>
        </is>
      </c>
    </row>
    <row r="4" ht="20" customHeight="1">
      <c r="A4" s="33" t="inlineStr"/>
      <c r="B4" s="36" t="inlineStr"/>
    </row>
    <row r="5" ht="22" customHeight="1">
      <c r="A5" s="33" t="inlineStr"/>
      <c r="B5" s="34" t="inlineStr">
        <is>
          <t>HOW TO USE THIS SPREADSHEET</t>
        </is>
      </c>
    </row>
    <row r="6" ht="44" customHeight="1">
      <c r="A6" s="33" t="n">
        <v>5</v>
      </c>
      <c r="B6" s="36" t="inlineStr">
        <is>
          <t>1. Logbook Entries sheet: Enter every trip you make in the "Logbook Entries" sheet. Fill in ALL columns for each trip — especially the odometer readings, trip type (Business or Private), and the reason for the trip.</t>
        </is>
      </c>
    </row>
    <row r="7" ht="44" customHeight="1">
      <c r="A7" s="33" t="n">
        <v>6</v>
      </c>
      <c r="B7" s="35" t="inlineStr">
        <is>
          <t>2. Summary &amp; GST sheet: Review the automatically calculated totals, business-use percentage, and estimated ATO claim on the "Summary &amp; GST" sheet. Update the odometer start/end figures and logbook period dates in the yellow (input) cells.</t>
        </is>
      </c>
    </row>
    <row r="8" ht="44" customHeight="1">
      <c r="A8" s="33" t="n">
        <v>7</v>
      </c>
      <c r="B8" s="36" t="inlineStr">
        <is>
          <t>3. Charts: Use the charts on the Summary &amp; GST sheet to visualise your business vs private km split and monthly trip trends.</t>
        </is>
      </c>
    </row>
    <row r="9" ht="20" customHeight="1">
      <c r="A9" s="33" t="inlineStr"/>
      <c r="B9" s="35" t="inlineStr"/>
    </row>
    <row r="10" ht="22" customHeight="1">
      <c r="A10" s="33" t="inlineStr"/>
      <c r="B10" s="34" t="inlineStr">
        <is>
          <t>FIELDS TO COMPLETE FOR EACH TRIP</t>
        </is>
      </c>
    </row>
    <row r="11" ht="20" customHeight="1">
      <c r="A11" s="33" t="n">
        <v>10</v>
      </c>
      <c r="B11" s="35" t="inlineStr">
        <is>
          <t>Date — enter in DD/MM/YYYY format (Australian standard)</t>
        </is>
      </c>
    </row>
    <row r="12" ht="20" customHeight="1">
      <c r="A12" s="33" t="n">
        <v>11</v>
      </c>
      <c r="B12" s="36" t="inlineStr">
        <is>
          <t>Driver Name — full name of the driver</t>
        </is>
      </c>
    </row>
    <row r="13" ht="20" customHeight="1">
      <c r="A13" s="33" t="n">
        <v>12</v>
      </c>
      <c r="B13" s="35" t="inlineStr">
        <is>
          <t>Vehicle Registration — your vehicle's registration plate number</t>
        </is>
      </c>
    </row>
    <row r="14" ht="20" customHeight="1">
      <c r="A14" s="33" t="n">
        <v>13</v>
      </c>
      <c r="B14" s="36" t="inlineStr">
        <is>
          <t>Vehicle Make/Model — e.g. Toyota Camry, Ford Ranger</t>
        </is>
      </c>
    </row>
    <row r="15" ht="44" customHeight="1">
      <c r="A15" s="33" t="n">
        <v>14</v>
      </c>
      <c r="B15" s="35" t="inlineStr">
        <is>
          <t>Start &amp; End Odometer — read from your vehicle's odometer at start and end of each trip</t>
        </is>
      </c>
    </row>
    <row r="16" ht="20" customHeight="1">
      <c r="A16" s="33" t="n">
        <v>15</v>
      </c>
      <c r="B16" s="36" t="inlineStr">
        <is>
          <t>Distance (km) — automatically calculated from odometer readings</t>
        </is>
      </c>
    </row>
    <row r="17" ht="20" customHeight="1">
      <c r="A17" s="33" t="n">
        <v>16</v>
      </c>
      <c r="B17" s="35" t="inlineStr">
        <is>
          <t>Trip Type — select "Business" or "Private" from the dropdown</t>
        </is>
      </c>
    </row>
    <row r="18" ht="44" customHeight="1">
      <c r="A18" s="33" t="n">
        <v>17</v>
      </c>
      <c r="B18" s="36" t="inlineStr">
        <is>
          <t>Reason for Trip — mandatory for business trips; clearly state the work-related purpose</t>
        </is>
      </c>
    </row>
    <row r="19" ht="20" customHeight="1">
      <c r="A19" s="33" t="n">
        <v>18</v>
      </c>
      <c r="B19" s="35" t="inlineStr">
        <is>
          <t>From / To Location — record the start and end locations</t>
        </is>
      </c>
    </row>
    <row r="20" ht="20" customHeight="1">
      <c r="A20" s="33" t="n">
        <v>19</v>
      </c>
      <c r="B20" s="36" t="inlineStr">
        <is>
          <t>State — select the Australian state or territory</t>
        </is>
      </c>
    </row>
    <row r="21" ht="20" customHeight="1">
      <c r="A21" s="33" t="n">
        <v>20</v>
      </c>
      <c r="B21" s="35" t="inlineStr">
        <is>
          <t>Toll, Parking, Fuel Costs — enter in Australian dollars ($AUD)</t>
        </is>
      </c>
    </row>
    <row r="22" ht="20" customHeight="1">
      <c r="A22" s="33" t="n">
        <v>21</v>
      </c>
      <c r="B22" s="36" t="inlineStr">
        <is>
          <t>Notes — any additional details supporting the business nature of the trip</t>
        </is>
      </c>
    </row>
    <row r="23" ht="20" customHeight="1">
      <c r="A23" s="33" t="inlineStr"/>
      <c r="B23" s="35" t="inlineStr"/>
    </row>
    <row r="24" ht="22" customHeight="1">
      <c r="A24" s="33" t="inlineStr"/>
      <c r="B24" s="34" t="inlineStr">
        <is>
          <t>AUSTRALIAN STANDARDS &amp; ATO REQUIREMENTS</t>
        </is>
      </c>
    </row>
    <row r="25" ht="20" customHeight="1">
      <c r="A25" s="33" t="n">
        <v>24</v>
      </c>
      <c r="B25" s="35" t="inlineStr">
        <is>
          <t>Dates: All dates must be entered in DD/MM/YYYY format</t>
        </is>
      </c>
    </row>
    <row r="26" ht="20" customHeight="1">
      <c r="A26" s="33" t="n">
        <v>25</v>
      </c>
      <c r="B26" s="36" t="inlineStr">
        <is>
          <t>Currency: All amounts are in Australian Dollars ($AUD)</t>
        </is>
      </c>
    </row>
    <row r="27" ht="44" customHeight="1">
      <c r="A27" s="33" t="n">
        <v>26</v>
      </c>
      <c r="B27" s="35" t="inlineStr">
        <is>
          <t>Record Retention: You must keep all vehicle expense records for a minimum of 5 years from the date you lodge your tax return</t>
        </is>
      </c>
    </row>
    <row r="28" ht="44" customHeight="1">
      <c r="A28" s="33" t="n">
        <v>27</v>
      </c>
      <c r="B28" s="36" t="inlineStr">
        <is>
          <t>Odometer Readings: Record actual odometer readings — estimates are not acceptable</t>
        </is>
      </c>
    </row>
    <row r="29" ht="44" customHeight="1">
      <c r="A29" s="33" t="n">
        <v>28</v>
      </c>
      <c r="B29" s="35" t="inlineStr">
        <is>
          <t>Business Purpose: Every business trip must have a clear, specific business reason documented</t>
        </is>
      </c>
    </row>
    <row r="30" ht="44" customHeight="1">
      <c r="A30" s="33" t="n">
        <v>29</v>
      </c>
      <c r="B30" s="36" t="inlineStr">
        <is>
          <t>Logbook Validity: A logbook is valid for 5 years. After 5 years you must keep a new logbook</t>
        </is>
      </c>
    </row>
    <row r="31" ht="44" customHeight="1">
      <c r="A31" s="33" t="n">
        <v>30</v>
      </c>
      <c r="B31" s="35" t="inlineStr">
        <is>
          <t>GST &amp; BAS: If you are registered for GST, you can claim a GST credit on business vehicle expenses. The GST component is estimated as 1/11th of the claimable expense amount</t>
        </is>
      </c>
    </row>
    <row r="32" ht="20" customHeight="1">
      <c r="A32" s="33" t="inlineStr"/>
      <c r="B32" s="36" t="inlineStr"/>
    </row>
    <row r="33" ht="22" customHeight="1">
      <c r="A33" s="33" t="inlineStr"/>
      <c r="B33" s="34" t="inlineStr">
        <is>
          <t>AUDIT &amp; BAS REMINDER</t>
        </is>
      </c>
    </row>
    <row r="34" ht="20" customHeight="1">
      <c r="A34" s="33" t="n">
        <v>33</v>
      </c>
      <c r="B34" s="36" t="inlineStr">
        <is>
          <t>The ATO may audit your vehicle expense claims. Ensure that:</t>
        </is>
      </c>
    </row>
    <row r="35" ht="20" customHeight="1">
      <c r="A35" s="33" t="n">
        <v>34</v>
      </c>
      <c r="B35" s="35" t="inlineStr">
        <is>
          <t xml:space="preserve">  • Your logbook covers at least 12 consecutive weeks</t>
        </is>
      </c>
    </row>
    <row r="36" ht="20" customHeight="1">
      <c r="A36" s="33" t="n">
        <v>35</v>
      </c>
      <c r="B36" s="36" t="inlineStr">
        <is>
          <t xml:space="preserve">  • Every business trip has a documented purpose</t>
        </is>
      </c>
    </row>
    <row r="37" ht="20" customHeight="1">
      <c r="A37" s="33" t="n">
        <v>36</v>
      </c>
      <c r="B37" s="35" t="inlineStr">
        <is>
          <t xml:space="preserve">  • Odometer readings are consistent and verifiable</t>
        </is>
      </c>
    </row>
    <row r="38" ht="20" customHeight="1">
      <c r="A38" s="33" t="n">
        <v>37</v>
      </c>
      <c r="B38" s="36" t="inlineStr">
        <is>
          <t xml:space="preserve">  • All fuel receipts, toll records and parking receipts are retained</t>
        </is>
      </c>
    </row>
    <row r="39" ht="20" customHeight="1">
      <c r="A39" s="33" t="n">
        <v>38</v>
      </c>
      <c r="B39" s="35" t="inlineStr">
        <is>
          <t xml:space="preserve">  • Your BAS lodgements are consistent with your logbook records</t>
        </is>
      </c>
    </row>
    <row r="40" ht="44" customHeight="1">
      <c r="A40" s="33" t="n">
        <v>39</v>
      </c>
      <c r="B40" s="36" t="inlineStr">
        <is>
          <t xml:space="preserve">  • If your vehicle use changes significantly year-to-year, a new logbook may be required by the ATO</t>
        </is>
      </c>
    </row>
    <row r="41" ht="20" customHeight="1">
      <c r="A41" s="33" t="inlineStr"/>
      <c r="B41" s="35" t="inlineStr"/>
    </row>
    <row r="42" ht="22" customHeight="1">
      <c r="A42" s="33" t="inlineStr"/>
      <c r="B42" s="34" t="inlineStr">
        <is>
          <t>DISCLAIMER</t>
        </is>
      </c>
    </row>
    <row r="43" ht="44" customHeight="1">
      <c r="A43" s="33" t="n">
        <v>42</v>
      </c>
      <c r="B43" s="35" t="inlineStr">
        <is>
          <t>This spreadsheet is a tool to assist with record-keeping only. It does not constitute tax advice. Consult a registered tax agent or accountant for advice specific to your circumstances. All calculations should be verified before inclusion in a tax return or BAS lodgement.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2026-06-18T12:20:25Z</dcterms:created>
  <dcterms:modified xmlns:dcterms="http://purl.org/dc/terms/" xmlns:xsi="http://www.w3.org/2001/XMLSchema-instance" xsi:type="dcterms:W3CDTF">2026-06-18T12:20:25Z</dcterms:modified>
</cp:coreProperties>
</file>