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ch Plann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 &amp; Instructions" sheetId="3" state="visible" r:id="rId3"/>
  </sheets>
  <definedNames>
    <definedName name="_xlnm._FilterDatabase" localSheetId="0" hidden="1">'Patch Planner'!$A$3:$T$103</definedName>
    <definedName name="_xlnm.Print_Area" localSheetId="0">'Patch Planner'!$A$1:$T$14</definedName>
    <definedName name="_xlnm.Print_Area" localSheetId="1">'Dashboard'!$A$1:$W$103</definedName>
    <definedName name="_xlnm.Print_Area" localSheetId="2">'Lists &amp; Instructions'!$A$1:$H$12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$#,##0.00"/>
    <numFmt numFmtId="167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334155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0F172A"/>
      <sz val="14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06A4E"/>
      </patternFill>
    </fill>
    <fill>
      <patternFill patternType="solid">
        <fgColor rgb="00F0FDFA"/>
      </patternFill>
    </fill>
    <fill>
      <patternFill patternType="solid">
        <fgColor rgb="000F766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 shrinkToFit="1"/>
    </xf>
    <xf numFmtId="3" fontId="4" fillId="4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22C55E"/>
        </patternFill>
      </fill>
    </dxf>
    <dxf>
      <fill>
        <patternFill patternType="solid">
          <fgColor rgb="00F59E0B"/>
        </patternFill>
      </fill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Harvest Value by Crop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'Dashboard'!T3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'Dashboard'!$S$4:$S$103</f>
            </numRef>
          </cat>
          <val>
            <numRef>
              <f>'Dashboard'!$T$4:$T$103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Crop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Cost by Crop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'Dashboard'!U3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'Dashboard'!$S$4:$S$103</f>
            </numRef>
          </cat>
          <val>
            <numRef>
              <f>'Dashboard'!$U$4:$U$103</f>
            </numRef>
          </val>
        </ser>
        <firstSliceAng val="0"/>
        <holeSize val="10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Yield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'Dashboard'!W3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'Dashboard'!$V$4:$V$103</f>
            </numRef>
          </cat>
          <val>
            <numRef>
              <f>'Dashboard'!$W$4:$W$103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Yield (kg)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City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18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atchPlannerTable" displayName="PatchPlannerTable" ref="A3:T103" headerRowCount="1">
  <autoFilter ref="A3:T103"/>
  <tableColumns count="20">
    <tableColumn id="1" name="Plan ID"/>
    <tableColumn id="2" name="Gardener"/>
    <tableColumn id="3" name="City"/>
    <tableColumn id="4" name="Patch/Bed"/>
    <tableColumn id="5" name="Crop"/>
    <tableColumn id="6" name="Variety"/>
    <tableColumn id="7" name="Planting Date"/>
    <tableColumn id="8" name="Expected Harvest Date"/>
    <tableColumn id="9" name="Area (m²)"/>
    <tableColumn id="10" name="Plants Planned"/>
    <tableColumn id="11" name="Seedling/Seed Cost (AUD)"/>
    <tableColumn id="12" name="Estimated Yield (kg)"/>
    <tableColumn id="13" name="Estimated Value (AUD/kg)"/>
    <tableColumn id="14" name="Estimated Harvest Value (AUD)"/>
    <tableColumn id="15" name="Watering Frequency"/>
    <tableColumn id="16" name="Sun Requirement"/>
    <tableColumn id="17" name="Season"/>
    <tableColumn id="18" name="Days to Harvest"/>
    <tableColumn id="19" name="Status"/>
    <tableColumn id="20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3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14" customWidth="1" min="4" max="4"/>
    <col width="14" customWidth="1" min="5" max="5"/>
    <col width="31" customWidth="1" min="6" max="6"/>
    <col width="15" customWidth="1" min="7" max="7"/>
    <col width="19.38" customWidth="1" min="8" max="8"/>
    <col width="11" customWidth="1" min="9" max="9"/>
    <col width="14" customWidth="1" min="10" max="10"/>
    <col width="22" customWidth="1" min="11" max="11"/>
    <col width="18.6" customWidth="1" min="12" max="12"/>
    <col width="23" customWidth="1" min="13" max="13"/>
    <col width="25.62" customWidth="1" min="14" max="14"/>
    <col width="20" customWidth="1" min="15" max="15"/>
    <col width="19" customWidth="1" min="16" max="16"/>
    <col width="20" customWidth="1" min="17" max="17"/>
    <col width="16" customWidth="1" min="18" max="18"/>
    <col width="16" customWidth="1" min="19" max="19"/>
    <col width="38" customWidth="1" min="20" max="20"/>
  </cols>
  <sheetData>
    <row r="1" ht="28" customHeight="1">
      <c r="A1" s="1" t="inlineStr">
        <is>
          <t>Backyard Veggie Patch Planner — Australia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  <c r="T1" s="36" t="n"/>
    </row>
    <row r="2">
      <c r="A2" s="2" t="inlineStr">
        <is>
          <t>Record each planting plan, expected yield and harvest timing. Pale-yellow cells are editable inputs.</t>
        </is>
      </c>
    </row>
    <row r="3" ht="34" customHeight="1">
      <c r="A3" s="48" t="inlineStr">
        <is>
          <t>Plan ID</t>
        </is>
      </c>
      <c r="B3" s="48" t="inlineStr">
        <is>
          <t>Gardener</t>
        </is>
      </c>
      <c r="C3" s="48" t="inlineStr">
        <is>
          <t>City</t>
        </is>
      </c>
      <c r="D3" s="48" t="inlineStr">
        <is>
          <t>Patch/Bed</t>
        </is>
      </c>
      <c r="E3" s="48" t="inlineStr">
        <is>
          <t>Crop</t>
        </is>
      </c>
      <c r="F3" s="48" t="inlineStr">
        <is>
          <t>Variety</t>
        </is>
      </c>
      <c r="G3" s="48" t="inlineStr">
        <is>
          <t>Planting Date</t>
        </is>
      </c>
      <c r="H3" s="48" t="inlineStr">
        <is>
          <t>Expected Harvest Date</t>
        </is>
      </c>
      <c r="I3" s="48" t="inlineStr">
        <is>
          <t>Area (m²)</t>
        </is>
      </c>
      <c r="J3" s="48" t="inlineStr">
        <is>
          <t>Plants Planned</t>
        </is>
      </c>
      <c r="K3" s="48" t="inlineStr">
        <is>
          <t>Seedling/Seed Cost (AUD)</t>
        </is>
      </c>
      <c r="L3" s="48" t="inlineStr">
        <is>
          <t>Estimated Yield (kg)</t>
        </is>
      </c>
      <c r="M3" s="48" t="inlineStr">
        <is>
          <t>Estimated Value (AUD/kg)</t>
        </is>
      </c>
      <c r="N3" s="48" t="inlineStr">
        <is>
          <t>Estimated Harvest Value (AUD)</t>
        </is>
      </c>
      <c r="O3" s="48" t="inlineStr">
        <is>
          <t>Watering Frequency</t>
        </is>
      </c>
      <c r="P3" s="48" t="inlineStr">
        <is>
          <t>Sun Requirement</t>
        </is>
      </c>
      <c r="Q3" s="48" t="inlineStr">
        <is>
          <t>Season</t>
        </is>
      </c>
      <c r="R3" s="48" t="inlineStr">
        <is>
          <t>Days to Harvest</t>
        </is>
      </c>
      <c r="S3" s="48" t="inlineStr">
        <is>
          <t>Status</t>
        </is>
      </c>
      <c r="T3" s="48" t="inlineStr">
        <is>
          <t>Notes</t>
        </is>
      </c>
    </row>
    <row r="4" ht="30" customHeight="1">
      <c r="A4" s="4" t="inlineStr">
        <is>
          <t>VP-2601</t>
        </is>
      </c>
      <c r="B4" s="4" t="inlineStr">
        <is>
          <t>Jack</t>
        </is>
      </c>
      <c r="C4" s="4" t="inlineStr">
        <is>
          <t>Sydney</t>
        </is>
      </c>
      <c r="D4" s="4" t="inlineStr">
        <is>
          <t>Bed 1</t>
        </is>
      </c>
      <c r="E4" s="4" t="inlineStr">
        <is>
          <t>Tomato</t>
        </is>
      </c>
      <c r="F4" s="5" t="inlineStr">
        <is>
          <t>Roma — basil and carrot companions</t>
        </is>
      </c>
      <c r="G4" s="37" t="n">
        <v>46068</v>
      </c>
      <c r="H4" s="38">
        <f>IF(OR(G4="",R4=""),"",G4+R4)</f>
        <v/>
      </c>
      <c r="I4" s="39" t="n">
        <v>6</v>
      </c>
      <c r="J4" s="9" t="n">
        <v>18</v>
      </c>
      <c r="K4" s="40" t="n">
        <v>38</v>
      </c>
      <c r="L4" s="39" t="n">
        <v>28</v>
      </c>
      <c r="M4" s="40" t="n">
        <v>6.5</v>
      </c>
      <c r="N4" s="41">
        <f>IF(OR(L4="",M4=""),"",L4*M4)</f>
        <v/>
      </c>
      <c r="O4" s="12">
        <f>IF(E4="","",IFERROR(VLOOKUP(E4,'Lists &amp; Instructions'!$A$2:$F$12,4,FALSE),""))</f>
        <v/>
      </c>
      <c r="P4" s="12">
        <f>IF(E4="","",IFERROR(VLOOKUP(E4,'Lists &amp; Instructions'!$A$2:$F$12,5,FALSE),""))</f>
        <v/>
      </c>
      <c r="Q4" s="12">
        <f>IF(E4="","",IFERROR(VLOOKUP(E4,'Lists &amp; Instructions'!$A$2:$F$12,2,FALSE),""))</f>
        <v/>
      </c>
      <c r="R4" s="49">
        <f>IF(E4="","",IFERROR(VLOOKUP(E4,'Lists &amp; Instructions'!$A$2:$F$12,3,FALSE),""))</f>
        <v/>
      </c>
      <c r="S4" s="12">
        <f>IF(H4="","",IF(H4&lt;TODAY(),"Harvest due",IF(H4-TODAY()&lt;=14,"Harvest soon","Growing")))</f>
        <v/>
      </c>
      <c r="T4" s="5" t="inlineStr">
        <is>
          <t>Companion basil and carrots sown in the same bed.</t>
        </is>
      </c>
    </row>
    <row r="5" ht="30" customHeight="1">
      <c r="A5" s="4" t="inlineStr">
        <is>
          <t>VP-2602</t>
        </is>
      </c>
      <c r="B5" s="4" t="inlineStr">
        <is>
          <t>Olivia</t>
        </is>
      </c>
      <c r="C5" s="4" t="inlineStr">
        <is>
          <t>Melbourne</t>
        </is>
      </c>
      <c r="D5" s="4" t="inlineStr">
        <is>
          <t>Raised Bed A</t>
        </is>
      </c>
      <c r="E5" s="4" t="inlineStr">
        <is>
          <t>Silverbeet</t>
        </is>
      </c>
      <c r="F5" s="5" t="inlineStr">
        <is>
          <t>Fordhook Giant</t>
        </is>
      </c>
      <c r="G5" s="37" t="n">
        <v>46099</v>
      </c>
      <c r="H5" s="42">
        <f>IF(OR(G5="",R5=""),"",G5+R5)</f>
        <v/>
      </c>
      <c r="I5" s="39" t="n">
        <v>2.5</v>
      </c>
      <c r="J5" s="9" t="n">
        <v>10</v>
      </c>
      <c r="K5" s="40" t="n">
        <v>7.5</v>
      </c>
      <c r="L5" s="39" t="n">
        <v>5.5</v>
      </c>
      <c r="M5" s="40" t="n">
        <v>6</v>
      </c>
      <c r="N5" s="43">
        <f>IF(OR(L5="",M5=""),"",L5*M5)</f>
        <v/>
      </c>
      <c r="O5" s="16">
        <f>IF(E5="","",IFERROR(VLOOKUP(E5,'Lists &amp; Instructions'!$A$2:$F$12,4,FALSE),""))</f>
        <v/>
      </c>
      <c r="P5" s="16">
        <f>IF(E5="","",IFERROR(VLOOKUP(E5,'Lists &amp; Instructions'!$A$2:$F$12,5,FALSE),""))</f>
        <v/>
      </c>
      <c r="Q5" s="16">
        <f>IF(E5="","",IFERROR(VLOOKUP(E5,'Lists &amp; Instructions'!$A$2:$F$12,2,FALSE),""))</f>
        <v/>
      </c>
      <c r="R5" s="50">
        <f>IF(E5="","",IFERROR(VLOOKUP(E5,'Lists &amp; Instructions'!$A$2:$F$12,3,FALSE),""))</f>
        <v/>
      </c>
      <c r="S5" s="16">
        <f>IF(H5="","",IF(H5&lt;TODAY(),"Harvest due",IF(H5-TODAY()&lt;=14,"Harvest soon","Growing")))</f>
        <v/>
      </c>
      <c r="T5" s="5" t="inlineStr">
        <is>
          <t>Harvest outer leaves regularly.</t>
        </is>
      </c>
    </row>
    <row r="6" ht="30" customHeight="1">
      <c r="A6" s="4" t="inlineStr">
        <is>
          <t>VP-2603</t>
        </is>
      </c>
      <c r="B6" s="4" t="inlineStr">
        <is>
          <t>Liam</t>
        </is>
      </c>
      <c r="C6" s="4" t="inlineStr">
        <is>
          <t>Brisbane</t>
        </is>
      </c>
      <c r="D6" s="4" t="inlineStr">
        <is>
          <t>Bed 2</t>
        </is>
      </c>
      <c r="E6" s="4" t="inlineStr">
        <is>
          <t>Cucumber</t>
        </is>
      </c>
      <c r="F6" s="5" t="inlineStr">
        <is>
          <t>Lebanese</t>
        </is>
      </c>
      <c r="G6" s="37" t="n">
        <v>46129</v>
      </c>
      <c r="H6" s="38">
        <f>IF(OR(G6="",R6=""),"",G6+R6)</f>
        <v/>
      </c>
      <c r="I6" s="39" t="n">
        <v>4</v>
      </c>
      <c r="J6" s="9" t="n">
        <v>8</v>
      </c>
      <c r="K6" s="40" t="n">
        <v>15</v>
      </c>
      <c r="L6" s="39" t="n">
        <v>14</v>
      </c>
      <c r="M6" s="40" t="n">
        <v>4.5</v>
      </c>
      <c r="N6" s="41">
        <f>IF(OR(L6="",M6=""),"",L6*M6)</f>
        <v/>
      </c>
      <c r="O6" s="12">
        <f>IF(E6="","",IFERROR(VLOOKUP(E6,'Lists &amp; Instructions'!$A$2:$F$12,4,FALSE),""))</f>
        <v/>
      </c>
      <c r="P6" s="12">
        <f>IF(E6="","",IFERROR(VLOOKUP(E6,'Lists &amp; Instructions'!$A$2:$F$12,5,FALSE),""))</f>
        <v/>
      </c>
      <c r="Q6" s="12">
        <f>IF(E6="","",IFERROR(VLOOKUP(E6,'Lists &amp; Instructions'!$A$2:$F$12,2,FALSE),""))</f>
        <v/>
      </c>
      <c r="R6" s="49">
        <f>IF(E6="","",IFERROR(VLOOKUP(E6,'Lists &amp; Instructions'!$A$2:$F$12,3,FALSE),""))</f>
        <v/>
      </c>
      <c r="S6" s="12">
        <f>IF(H6="","",IF(H6&lt;TODAY(),"Harvest due",IF(H6-TODAY()&lt;=14,"Harvest soon","Growing")))</f>
        <v/>
      </c>
      <c r="T6" s="5" t="inlineStr">
        <is>
          <t>Train vines up a simple trellis.</t>
        </is>
      </c>
    </row>
    <row r="7" ht="30" customHeight="1">
      <c r="A7" s="4" t="inlineStr">
        <is>
          <t>VP-2604</t>
        </is>
      </c>
      <c r="B7" s="4" t="inlineStr">
        <is>
          <t>Charlotte</t>
        </is>
      </c>
      <c r="C7" s="4" t="inlineStr">
        <is>
          <t>Perth</t>
        </is>
      </c>
      <c r="D7" s="4" t="inlineStr">
        <is>
          <t>Courtyard Bed</t>
        </is>
      </c>
      <c r="E7" s="4" t="inlineStr">
        <is>
          <t>Capsicum</t>
        </is>
      </c>
      <c r="F7" s="5" t="inlineStr">
        <is>
          <t>California Wonder</t>
        </is>
      </c>
      <c r="G7" s="37" t="n">
        <v>46161</v>
      </c>
      <c r="H7" s="42">
        <f>IF(OR(G7="",R7=""),"",G7+R7)</f>
        <v/>
      </c>
      <c r="I7" s="39" t="n">
        <v>3.5</v>
      </c>
      <c r="J7" s="9" t="n">
        <v>10</v>
      </c>
      <c r="K7" s="40" t="n">
        <v>18</v>
      </c>
      <c r="L7" s="39" t="n">
        <v>8</v>
      </c>
      <c r="M7" s="40" t="n">
        <v>7</v>
      </c>
      <c r="N7" s="43">
        <f>IF(OR(L7="",M7=""),"",L7*M7)</f>
        <v/>
      </c>
      <c r="O7" s="16">
        <f>IF(E7="","",IFERROR(VLOOKUP(E7,'Lists &amp; Instructions'!$A$2:$F$12,4,FALSE),""))</f>
        <v/>
      </c>
      <c r="P7" s="16">
        <f>IF(E7="","",IFERROR(VLOOKUP(E7,'Lists &amp; Instructions'!$A$2:$F$12,5,FALSE),""))</f>
        <v/>
      </c>
      <c r="Q7" s="16">
        <f>IF(E7="","",IFERROR(VLOOKUP(E7,'Lists &amp; Instructions'!$A$2:$F$12,2,FALSE),""))</f>
        <v/>
      </c>
      <c r="R7" s="50">
        <f>IF(E7="","",IFERROR(VLOOKUP(E7,'Lists &amp; Instructions'!$A$2:$F$12,3,FALSE),""))</f>
        <v/>
      </c>
      <c r="S7" s="16">
        <f>IF(H7="","",IF(H7&lt;TODAY(),"Harvest due",IF(H7-TODAY()&lt;=14,"Harvest soon","Growing")))</f>
        <v/>
      </c>
      <c r="T7" s="5" t="inlineStr">
        <is>
          <t>Mulch well during warmer weather.</t>
        </is>
      </c>
    </row>
    <row r="8" ht="30" customHeight="1">
      <c r="A8" s="4" t="inlineStr">
        <is>
          <t>VP-2605</t>
        </is>
      </c>
      <c r="B8" s="4" t="inlineStr">
        <is>
          <t>Noah</t>
        </is>
      </c>
      <c r="C8" s="4" t="inlineStr">
        <is>
          <t>Adelaide</t>
        </is>
      </c>
      <c r="D8" s="4" t="inlineStr">
        <is>
          <t>Bed 3</t>
        </is>
      </c>
      <c r="E8" s="4" t="inlineStr">
        <is>
          <t>Broccoli</t>
        </is>
      </c>
      <c r="F8" s="5" t="inlineStr">
        <is>
          <t>Green Sprouting</t>
        </is>
      </c>
      <c r="G8" s="37" t="n">
        <v>46189</v>
      </c>
      <c r="H8" s="38">
        <f>IF(OR(G8="",R8=""),"",G8+R8)</f>
        <v/>
      </c>
      <c r="I8" s="39" t="n">
        <v>4.5</v>
      </c>
      <c r="J8" s="9" t="n">
        <v>12</v>
      </c>
      <c r="K8" s="40" t="n">
        <v>16</v>
      </c>
      <c r="L8" s="39" t="n">
        <v>10</v>
      </c>
      <c r="M8" s="40" t="n">
        <v>6.5</v>
      </c>
      <c r="N8" s="41">
        <f>IF(OR(L8="",M8=""),"",L8*M8)</f>
        <v/>
      </c>
      <c r="O8" s="12">
        <f>IF(E8="","",IFERROR(VLOOKUP(E8,'Lists &amp; Instructions'!$A$2:$F$12,4,FALSE),""))</f>
        <v/>
      </c>
      <c r="P8" s="12">
        <f>IF(E8="","",IFERROR(VLOOKUP(E8,'Lists &amp; Instructions'!$A$2:$F$12,5,FALSE),""))</f>
        <v/>
      </c>
      <c r="Q8" s="12">
        <f>IF(E8="","",IFERROR(VLOOKUP(E8,'Lists &amp; Instructions'!$A$2:$F$12,2,FALSE),""))</f>
        <v/>
      </c>
      <c r="R8" s="49">
        <f>IF(E8="","",IFERROR(VLOOKUP(E8,'Lists &amp; Instructions'!$A$2:$F$12,3,FALSE),""))</f>
        <v/>
      </c>
      <c r="S8" s="12">
        <f>IF(H8="","",IF(H8&lt;TODAY(),"Harvest due",IF(H8-TODAY()&lt;=14,"Harvest soon","Growing")))</f>
        <v/>
      </c>
      <c r="T8" s="5" t="inlineStr">
        <is>
          <t>Protect heads from caterpillars.</t>
        </is>
      </c>
    </row>
    <row r="9" ht="30" customHeight="1">
      <c r="A9" s="4" t="inlineStr">
        <is>
          <t>VP-2606</t>
        </is>
      </c>
      <c r="B9" s="4" t="inlineStr">
        <is>
          <t>Mia</t>
        </is>
      </c>
      <c r="C9" s="4" t="inlineStr">
        <is>
          <t>Gold Coast</t>
        </is>
      </c>
      <c r="D9" s="4" t="inlineStr">
        <is>
          <t>Berry Patch</t>
        </is>
      </c>
      <c r="E9" s="4" t="inlineStr">
        <is>
          <t>Strawberry</t>
        </is>
      </c>
      <c r="F9" s="5" t="inlineStr">
        <is>
          <t>Camarosa</t>
        </is>
      </c>
      <c r="G9" s="37" t="n">
        <v>46260</v>
      </c>
      <c r="H9" s="42">
        <f>IF(OR(G9="",R9=""),"",G9+R9)</f>
        <v/>
      </c>
      <c r="I9" s="39" t="n">
        <v>3</v>
      </c>
      <c r="J9" s="9" t="n">
        <v>20</v>
      </c>
      <c r="K9" s="40" t="n">
        <v>28</v>
      </c>
      <c r="L9" s="39" t="n">
        <v>8</v>
      </c>
      <c r="M9" s="40" t="n">
        <v>12</v>
      </c>
      <c r="N9" s="43">
        <f>IF(OR(L9="",M9=""),"",L9*M9)</f>
        <v/>
      </c>
      <c r="O9" s="16">
        <f>IF(E9="","",IFERROR(VLOOKUP(E9,'Lists &amp; Instructions'!$A$2:$F$12,4,FALSE),""))</f>
        <v/>
      </c>
      <c r="P9" s="16">
        <f>IF(E9="","",IFERROR(VLOOKUP(E9,'Lists &amp; Instructions'!$A$2:$F$12,5,FALSE),""))</f>
        <v/>
      </c>
      <c r="Q9" s="16">
        <f>IF(E9="","",IFERROR(VLOOKUP(E9,'Lists &amp; Instructions'!$A$2:$F$12,2,FALSE),""))</f>
        <v/>
      </c>
      <c r="R9" s="50">
        <f>IF(E9="","",IFERROR(VLOOKUP(E9,'Lists &amp; Instructions'!$A$2:$F$12,3,FALSE),""))</f>
        <v/>
      </c>
      <c r="S9" s="16">
        <f>IF(H9="","",IF(H9&lt;TODAY(),"Harvest due",IF(H9-TODAY()&lt;=14,"Harvest soon","Growing")))</f>
        <v/>
      </c>
      <c r="T9" s="5" t="inlineStr">
        <is>
          <t>Use straw mulch to keep fruit clean.</t>
        </is>
      </c>
    </row>
    <row r="10" ht="30" customHeight="1">
      <c r="A10" s="4" t="inlineStr">
        <is>
          <t>VP-2607</t>
        </is>
      </c>
      <c r="B10" s="4" t="inlineStr">
        <is>
          <t>Ethan</t>
        </is>
      </c>
      <c r="C10" s="4" t="inlineStr">
        <is>
          <t>Canberra</t>
        </is>
      </c>
      <c r="D10" s="4" t="inlineStr">
        <is>
          <t>Bed 4</t>
        </is>
      </c>
      <c r="E10" s="4" t="inlineStr">
        <is>
          <t>Lettuce</t>
        </is>
      </c>
      <c r="F10" s="5" t="inlineStr">
        <is>
          <t>Cos</t>
        </is>
      </c>
      <c r="G10" s="37" t="n">
        <v>46267</v>
      </c>
      <c r="H10" s="38">
        <f>IF(OR(G10="",R10=""),"",G10+R10)</f>
        <v/>
      </c>
      <c r="I10" s="39" t="n">
        <v>1.5</v>
      </c>
      <c r="J10" s="9" t="n">
        <v>12</v>
      </c>
      <c r="K10" s="40" t="n">
        <v>5.5</v>
      </c>
      <c r="L10" s="39" t="n">
        <v>3</v>
      </c>
      <c r="M10" s="40" t="n">
        <v>7</v>
      </c>
      <c r="N10" s="41">
        <f>IF(OR(L10="",M10=""),"",L10*M10)</f>
        <v/>
      </c>
      <c r="O10" s="12">
        <f>IF(E10="","",IFERROR(VLOOKUP(E10,'Lists &amp; Instructions'!$A$2:$F$12,4,FALSE),""))</f>
        <v/>
      </c>
      <c r="P10" s="12">
        <f>IF(E10="","",IFERROR(VLOOKUP(E10,'Lists &amp; Instructions'!$A$2:$F$12,5,FALSE),""))</f>
        <v/>
      </c>
      <c r="Q10" s="12">
        <f>IF(E10="","",IFERROR(VLOOKUP(E10,'Lists &amp; Instructions'!$A$2:$F$12,2,FALSE),""))</f>
        <v/>
      </c>
      <c r="R10" s="49">
        <f>IF(E10="","",IFERROR(VLOOKUP(E10,'Lists &amp; Instructions'!$A$2:$F$12,3,FALSE),""))</f>
        <v/>
      </c>
      <c r="S10" s="12">
        <f>IF(H10="","",IF(H10&lt;TODAY(),"Harvest due",IF(H10-TODAY()&lt;=14,"Harvest soon","Growing")))</f>
        <v/>
      </c>
      <c r="T10" s="5" t="inlineStr">
        <is>
          <t>Sow succession plants every fortnight.</t>
        </is>
      </c>
    </row>
    <row r="11" ht="30" customHeight="1">
      <c r="A11" s="4" t="inlineStr">
        <is>
          <t>VP-2608</t>
        </is>
      </c>
      <c r="B11" s="4" t="inlineStr">
        <is>
          <t>Ruby</t>
        </is>
      </c>
      <c r="C11" s="4" t="inlineStr">
        <is>
          <t>Hobart</t>
        </is>
      </c>
      <c r="D11" s="4" t="inlineStr">
        <is>
          <t>Cool Season Bed</t>
        </is>
      </c>
      <c r="E11" s="4" t="inlineStr">
        <is>
          <t>Pea</t>
        </is>
      </c>
      <c r="F11" s="5" t="inlineStr">
        <is>
          <t>Sugar Snap</t>
        </is>
      </c>
      <c r="G11" s="37" t="n">
        <v>46276</v>
      </c>
      <c r="H11" s="42">
        <f>IF(OR(G11="",R11=""),"",G11+R11)</f>
        <v/>
      </c>
      <c r="I11" s="39" t="n">
        <v>2</v>
      </c>
      <c r="J11" s="9" t="n">
        <v>25</v>
      </c>
      <c r="K11" s="40" t="n">
        <v>6</v>
      </c>
      <c r="L11" s="39" t="n">
        <v>4.5</v>
      </c>
      <c r="M11" s="40" t="n">
        <v>8</v>
      </c>
      <c r="N11" s="43">
        <f>IF(OR(L11="",M11=""),"",L11*M11)</f>
        <v/>
      </c>
      <c r="O11" s="16">
        <f>IF(E11="","",IFERROR(VLOOKUP(E11,'Lists &amp; Instructions'!$A$2:$F$12,4,FALSE),""))</f>
        <v/>
      </c>
      <c r="P11" s="16">
        <f>IF(E11="","",IFERROR(VLOOKUP(E11,'Lists &amp; Instructions'!$A$2:$F$12,5,FALSE),""))</f>
        <v/>
      </c>
      <c r="Q11" s="16">
        <f>IF(E11="","",IFERROR(VLOOKUP(E11,'Lists &amp; Instructions'!$A$2:$F$12,2,FALSE),""))</f>
        <v/>
      </c>
      <c r="R11" s="50">
        <f>IF(E11="","",IFERROR(VLOOKUP(E11,'Lists &amp; Instructions'!$A$2:$F$12,3,FALSE),""))</f>
        <v/>
      </c>
      <c r="S11" s="16">
        <f>IF(H11="","",IF(H11&lt;TODAY(),"Harvest due",IF(H11-TODAY()&lt;=14,"Harvest soon","Growing")))</f>
        <v/>
      </c>
      <c r="T11" s="5" t="inlineStr">
        <is>
          <t>Provide a low support mesh.</t>
        </is>
      </c>
    </row>
    <row r="12" ht="30" customHeight="1">
      <c r="A12" s="4" t="inlineStr">
        <is>
          <t>VP-2609</t>
        </is>
      </c>
      <c r="B12" s="4" t="inlineStr">
        <is>
          <t>Cooper</t>
        </is>
      </c>
      <c r="C12" s="4" t="inlineStr">
        <is>
          <t>Newcastle</t>
        </is>
      </c>
      <c r="D12" s="4" t="inlineStr">
        <is>
          <t>Bed 5</t>
        </is>
      </c>
      <c r="E12" s="4" t="inlineStr">
        <is>
          <t>Zucchini</t>
        </is>
      </c>
      <c r="F12" s="5" t="inlineStr">
        <is>
          <t>Black Jack</t>
        </is>
      </c>
      <c r="G12" s="37" t="n">
        <v>46271</v>
      </c>
      <c r="H12" s="38">
        <f>IF(OR(G12="",R12=""),"",G12+R12)</f>
        <v/>
      </c>
      <c r="I12" s="39" t="n">
        <v>5</v>
      </c>
      <c r="J12" s="9" t="n">
        <v>6</v>
      </c>
      <c r="K12" s="40" t="n">
        <v>9.5</v>
      </c>
      <c r="L12" s="39" t="n">
        <v>18</v>
      </c>
      <c r="M12" s="40" t="n">
        <v>3.5</v>
      </c>
      <c r="N12" s="41">
        <f>IF(OR(L12="",M12=""),"",L12*M12)</f>
        <v/>
      </c>
      <c r="O12" s="12">
        <f>IF(E12="","",IFERROR(VLOOKUP(E12,'Lists &amp; Instructions'!$A$2:$F$12,4,FALSE),""))</f>
        <v/>
      </c>
      <c r="P12" s="12">
        <f>IF(E12="","",IFERROR(VLOOKUP(E12,'Lists &amp; Instructions'!$A$2:$F$12,5,FALSE),""))</f>
        <v/>
      </c>
      <c r="Q12" s="12">
        <f>IF(E12="","",IFERROR(VLOOKUP(E12,'Lists &amp; Instructions'!$A$2:$F$12,2,FALSE),""))</f>
        <v/>
      </c>
      <c r="R12" s="49">
        <f>IF(E12="","",IFERROR(VLOOKUP(E12,'Lists &amp; Instructions'!$A$2:$F$12,3,FALSE),""))</f>
        <v/>
      </c>
      <c r="S12" s="12">
        <f>IF(H12="","",IF(H12&lt;TODAY(),"Harvest due",IF(H12-TODAY()&lt;=14,"Harvest soon","Growing")))</f>
        <v/>
      </c>
      <c r="T12" s="5" t="inlineStr">
        <is>
          <t>Pick fruit young for best flavour.</t>
        </is>
      </c>
    </row>
    <row r="13" ht="30" customHeight="1">
      <c r="A13" s="4" t="n"/>
      <c r="B13" s="4" t="n"/>
      <c r="C13" s="4" t="n"/>
      <c r="D13" s="4" t="n"/>
      <c r="E13" s="4" t="n"/>
      <c r="F13" s="5" t="n"/>
      <c r="G13" s="37" t="n"/>
      <c r="H13" s="42">
        <f>IF(OR(G13="",R13=""),"",G13+R13)</f>
        <v/>
      </c>
      <c r="I13" s="39" t="n"/>
      <c r="J13" s="9" t="n"/>
      <c r="K13" s="40" t="n"/>
      <c r="L13" s="39" t="n"/>
      <c r="M13" s="40" t="n"/>
      <c r="N13" s="43">
        <f>IF(OR(L13="",M13=""),"",L13*M13)</f>
        <v/>
      </c>
      <c r="O13" s="16">
        <f>IF(E13="","",IFERROR(VLOOKUP(E13,'Lists &amp; Instructions'!$A$2:$F$12,4,FALSE),""))</f>
        <v/>
      </c>
      <c r="P13" s="16">
        <f>IF(E13="","",IFERROR(VLOOKUP(E13,'Lists &amp; Instructions'!$A$2:$F$12,5,FALSE),""))</f>
        <v/>
      </c>
      <c r="Q13" s="16">
        <f>IF(E13="","",IFERROR(VLOOKUP(E13,'Lists &amp; Instructions'!$A$2:$F$12,2,FALSE),""))</f>
        <v/>
      </c>
      <c r="R13" s="50">
        <f>IF(E13="","",IFERROR(VLOOKUP(E13,'Lists &amp; Instructions'!$A$2:$F$12,3,FALSE),""))</f>
        <v/>
      </c>
      <c r="S13" s="16">
        <f>IF(H13="","",IF(H13&lt;TODAY(),"Harvest due",IF(H13-TODAY()&lt;=14,"Harvest soon","Growing")))</f>
        <v/>
      </c>
      <c r="T13" s="5" t="n"/>
    </row>
    <row r="14" ht="30" customHeight="1">
      <c r="A14" s="4" t="n"/>
      <c r="B14" s="4" t="n"/>
      <c r="C14" s="4" t="n"/>
      <c r="D14" s="4" t="n"/>
      <c r="E14" s="4" t="n"/>
      <c r="F14" s="5" t="n"/>
      <c r="G14" s="37" t="n"/>
      <c r="H14" s="38">
        <f>IF(OR(G14="",R14=""),"",G14+R14)</f>
        <v/>
      </c>
      <c r="I14" s="39" t="n"/>
      <c r="J14" s="9" t="n"/>
      <c r="K14" s="40" t="n"/>
      <c r="L14" s="39" t="n"/>
      <c r="M14" s="40" t="n"/>
      <c r="N14" s="41">
        <f>IF(OR(L14="",M14=""),"",L14*M14)</f>
        <v/>
      </c>
      <c r="O14" s="12">
        <f>IF(E14="","",IFERROR(VLOOKUP(E14,'Lists &amp; Instructions'!$A$2:$F$12,4,FALSE),""))</f>
        <v/>
      </c>
      <c r="P14" s="12">
        <f>IF(E14="","",IFERROR(VLOOKUP(E14,'Lists &amp; Instructions'!$A$2:$F$12,5,FALSE),""))</f>
        <v/>
      </c>
      <c r="Q14" s="12">
        <f>IF(E14="","",IFERROR(VLOOKUP(E14,'Lists &amp; Instructions'!$A$2:$F$12,2,FALSE),""))</f>
        <v/>
      </c>
      <c r="R14" s="49">
        <f>IF(E14="","",IFERROR(VLOOKUP(E14,'Lists &amp; Instructions'!$A$2:$F$12,3,FALSE),""))</f>
        <v/>
      </c>
      <c r="S14" s="12">
        <f>IF(H14="","",IF(H14&lt;TODAY(),"Harvest due",IF(H14-TODAY()&lt;=14,"Harvest soon","Growing")))</f>
        <v/>
      </c>
      <c r="T14" s="5" t="n"/>
    </row>
    <row r="15" ht="30" customHeight="1">
      <c r="A15" s="4" t="n"/>
      <c r="B15" s="4" t="n"/>
      <c r="C15" s="4" t="n"/>
      <c r="D15" s="4" t="n"/>
      <c r="E15" s="4" t="n"/>
      <c r="F15" s="5" t="n"/>
      <c r="G15" s="37" t="n"/>
      <c r="H15" s="42">
        <f>IF(OR(G15="",R15=""),"",G15+R15)</f>
        <v/>
      </c>
      <c r="I15" s="39" t="n"/>
      <c r="J15" s="9" t="n"/>
      <c r="K15" s="40" t="n"/>
      <c r="L15" s="39" t="n"/>
      <c r="M15" s="40" t="n"/>
      <c r="N15" s="43">
        <f>IF(OR(L15="",M15=""),"",L15*M15)</f>
        <v/>
      </c>
      <c r="O15" s="16">
        <f>IF(E15="","",IFERROR(VLOOKUP(E15,'Lists &amp; Instructions'!$A$2:$F$12,4,FALSE),""))</f>
        <v/>
      </c>
      <c r="P15" s="16">
        <f>IF(E15="","",IFERROR(VLOOKUP(E15,'Lists &amp; Instructions'!$A$2:$F$12,5,FALSE),""))</f>
        <v/>
      </c>
      <c r="Q15" s="16">
        <f>IF(E15="","",IFERROR(VLOOKUP(E15,'Lists &amp; Instructions'!$A$2:$F$12,2,FALSE),""))</f>
        <v/>
      </c>
      <c r="R15" s="50">
        <f>IF(E15="","",IFERROR(VLOOKUP(E15,'Lists &amp; Instructions'!$A$2:$F$12,3,FALSE),""))</f>
        <v/>
      </c>
      <c r="S15" s="16">
        <f>IF(H15="","",IF(H15&lt;TODAY(),"Harvest due",IF(H15-TODAY()&lt;=14,"Harvest soon","Growing")))</f>
        <v/>
      </c>
      <c r="T15" s="5" t="n"/>
    </row>
    <row r="16" ht="30" customHeight="1">
      <c r="A16" s="4" t="n"/>
      <c r="B16" s="4" t="n"/>
      <c r="C16" s="4" t="n"/>
      <c r="D16" s="4" t="n"/>
      <c r="E16" s="4" t="n"/>
      <c r="F16" s="5" t="n"/>
      <c r="G16" s="37" t="n"/>
      <c r="H16" s="38">
        <f>IF(OR(G16="",R16=""),"",G16+R16)</f>
        <v/>
      </c>
      <c r="I16" s="39" t="n"/>
      <c r="J16" s="9" t="n"/>
      <c r="K16" s="40" t="n"/>
      <c r="L16" s="39" t="n"/>
      <c r="M16" s="40" t="n"/>
      <c r="N16" s="41">
        <f>IF(OR(L16="",M16=""),"",L16*M16)</f>
        <v/>
      </c>
      <c r="O16" s="12">
        <f>IF(E16="","",IFERROR(VLOOKUP(E16,'Lists &amp; Instructions'!$A$2:$F$12,4,FALSE),""))</f>
        <v/>
      </c>
      <c r="P16" s="12">
        <f>IF(E16="","",IFERROR(VLOOKUP(E16,'Lists &amp; Instructions'!$A$2:$F$12,5,FALSE),""))</f>
        <v/>
      </c>
      <c r="Q16" s="12">
        <f>IF(E16="","",IFERROR(VLOOKUP(E16,'Lists &amp; Instructions'!$A$2:$F$12,2,FALSE),""))</f>
        <v/>
      </c>
      <c r="R16" s="49">
        <f>IF(E16="","",IFERROR(VLOOKUP(E16,'Lists &amp; Instructions'!$A$2:$F$12,3,FALSE),""))</f>
        <v/>
      </c>
      <c r="S16" s="12">
        <f>IF(H16="","",IF(H16&lt;TODAY(),"Harvest due",IF(H16-TODAY()&lt;=14,"Harvest soon","Growing")))</f>
        <v/>
      </c>
      <c r="T16" s="5" t="n"/>
    </row>
    <row r="17" ht="30" customHeight="1">
      <c r="A17" s="4" t="n"/>
      <c r="B17" s="4" t="n"/>
      <c r="C17" s="4" t="n"/>
      <c r="D17" s="4" t="n"/>
      <c r="E17" s="4" t="n"/>
      <c r="F17" s="5" t="n"/>
      <c r="G17" s="37" t="n"/>
      <c r="H17" s="42">
        <f>IF(OR(G17="",R17=""),"",G17+R17)</f>
        <v/>
      </c>
      <c r="I17" s="39" t="n"/>
      <c r="J17" s="9" t="n"/>
      <c r="K17" s="40" t="n"/>
      <c r="L17" s="39" t="n"/>
      <c r="M17" s="40" t="n"/>
      <c r="N17" s="43">
        <f>IF(OR(L17="",M17=""),"",L17*M17)</f>
        <v/>
      </c>
      <c r="O17" s="16">
        <f>IF(E17="","",IFERROR(VLOOKUP(E17,'Lists &amp; Instructions'!$A$2:$F$12,4,FALSE),""))</f>
        <v/>
      </c>
      <c r="P17" s="16">
        <f>IF(E17="","",IFERROR(VLOOKUP(E17,'Lists &amp; Instructions'!$A$2:$F$12,5,FALSE),""))</f>
        <v/>
      </c>
      <c r="Q17" s="16">
        <f>IF(E17="","",IFERROR(VLOOKUP(E17,'Lists &amp; Instructions'!$A$2:$F$12,2,FALSE),""))</f>
        <v/>
      </c>
      <c r="R17" s="50">
        <f>IF(E17="","",IFERROR(VLOOKUP(E17,'Lists &amp; Instructions'!$A$2:$F$12,3,FALSE),""))</f>
        <v/>
      </c>
      <c r="S17" s="16">
        <f>IF(H17="","",IF(H17&lt;TODAY(),"Harvest due",IF(H17-TODAY()&lt;=14,"Harvest soon","Growing")))</f>
        <v/>
      </c>
      <c r="T17" s="5" t="n"/>
    </row>
    <row r="18" ht="30" customHeight="1">
      <c r="A18" s="4" t="n"/>
      <c r="B18" s="4" t="n"/>
      <c r="C18" s="4" t="n"/>
      <c r="D18" s="4" t="n"/>
      <c r="E18" s="4" t="n"/>
      <c r="F18" s="5" t="n"/>
      <c r="G18" s="37" t="n"/>
      <c r="H18" s="38">
        <f>IF(OR(G18="",R18=""),"",G18+R18)</f>
        <v/>
      </c>
      <c r="I18" s="39" t="n"/>
      <c r="J18" s="9" t="n"/>
      <c r="K18" s="40" t="n"/>
      <c r="L18" s="39" t="n"/>
      <c r="M18" s="40" t="n"/>
      <c r="N18" s="41">
        <f>IF(OR(L18="",M18=""),"",L18*M18)</f>
        <v/>
      </c>
      <c r="O18" s="12">
        <f>IF(E18="","",IFERROR(VLOOKUP(E18,'Lists &amp; Instructions'!$A$2:$F$12,4,FALSE),""))</f>
        <v/>
      </c>
      <c r="P18" s="12">
        <f>IF(E18="","",IFERROR(VLOOKUP(E18,'Lists &amp; Instructions'!$A$2:$F$12,5,FALSE),""))</f>
        <v/>
      </c>
      <c r="Q18" s="12">
        <f>IF(E18="","",IFERROR(VLOOKUP(E18,'Lists &amp; Instructions'!$A$2:$F$12,2,FALSE),""))</f>
        <v/>
      </c>
      <c r="R18" s="49">
        <f>IF(E18="","",IFERROR(VLOOKUP(E18,'Lists &amp; Instructions'!$A$2:$F$12,3,FALSE),""))</f>
        <v/>
      </c>
      <c r="S18" s="12">
        <f>IF(H18="","",IF(H18&lt;TODAY(),"Harvest due",IF(H18-TODAY()&lt;=14,"Harvest soon","Growing")))</f>
        <v/>
      </c>
      <c r="T18" s="5" t="n"/>
    </row>
    <row r="19" ht="30" customHeight="1">
      <c r="A19" s="4" t="n"/>
      <c r="B19" s="4" t="n"/>
      <c r="C19" s="4" t="n"/>
      <c r="D19" s="4" t="n"/>
      <c r="E19" s="4" t="n"/>
      <c r="F19" s="5" t="n"/>
      <c r="G19" s="37" t="n"/>
      <c r="H19" s="42">
        <f>IF(OR(G19="",R19=""),"",G19+R19)</f>
        <v/>
      </c>
      <c r="I19" s="39" t="n"/>
      <c r="J19" s="9" t="n"/>
      <c r="K19" s="40" t="n"/>
      <c r="L19" s="39" t="n"/>
      <c r="M19" s="40" t="n"/>
      <c r="N19" s="43">
        <f>IF(OR(L19="",M19=""),"",L19*M19)</f>
        <v/>
      </c>
      <c r="O19" s="16">
        <f>IF(E19="","",IFERROR(VLOOKUP(E19,'Lists &amp; Instructions'!$A$2:$F$12,4,FALSE),""))</f>
        <v/>
      </c>
      <c r="P19" s="16">
        <f>IF(E19="","",IFERROR(VLOOKUP(E19,'Lists &amp; Instructions'!$A$2:$F$12,5,FALSE),""))</f>
        <v/>
      </c>
      <c r="Q19" s="16">
        <f>IF(E19="","",IFERROR(VLOOKUP(E19,'Lists &amp; Instructions'!$A$2:$F$12,2,FALSE),""))</f>
        <v/>
      </c>
      <c r="R19" s="50">
        <f>IF(E19="","",IFERROR(VLOOKUP(E19,'Lists &amp; Instructions'!$A$2:$F$12,3,FALSE),""))</f>
        <v/>
      </c>
      <c r="S19" s="16">
        <f>IF(H19="","",IF(H19&lt;TODAY(),"Harvest due",IF(H19-TODAY()&lt;=14,"Harvest soon","Growing")))</f>
        <v/>
      </c>
      <c r="T19" s="5" t="n"/>
    </row>
    <row r="20" ht="30" customHeight="1">
      <c r="A20" s="4" t="n"/>
      <c r="B20" s="4" t="n"/>
      <c r="C20" s="4" t="n"/>
      <c r="D20" s="4" t="n"/>
      <c r="E20" s="4" t="n"/>
      <c r="F20" s="5" t="n"/>
      <c r="G20" s="37" t="n"/>
      <c r="H20" s="38">
        <f>IF(OR(G20="",R20=""),"",G20+R20)</f>
        <v/>
      </c>
      <c r="I20" s="39" t="n"/>
      <c r="J20" s="9" t="n"/>
      <c r="K20" s="40" t="n"/>
      <c r="L20" s="39" t="n"/>
      <c r="M20" s="40" t="n"/>
      <c r="N20" s="41">
        <f>IF(OR(L20="",M20=""),"",L20*M20)</f>
        <v/>
      </c>
      <c r="O20" s="12">
        <f>IF(E20="","",IFERROR(VLOOKUP(E20,'Lists &amp; Instructions'!$A$2:$F$12,4,FALSE),""))</f>
        <v/>
      </c>
      <c r="P20" s="12">
        <f>IF(E20="","",IFERROR(VLOOKUP(E20,'Lists &amp; Instructions'!$A$2:$F$12,5,FALSE),""))</f>
        <v/>
      </c>
      <c r="Q20" s="12">
        <f>IF(E20="","",IFERROR(VLOOKUP(E20,'Lists &amp; Instructions'!$A$2:$F$12,2,FALSE),""))</f>
        <v/>
      </c>
      <c r="R20" s="49">
        <f>IF(E20="","",IFERROR(VLOOKUP(E20,'Lists &amp; Instructions'!$A$2:$F$12,3,FALSE),""))</f>
        <v/>
      </c>
      <c r="S20" s="12">
        <f>IF(H20="","",IF(H20&lt;TODAY(),"Harvest due",IF(H20-TODAY()&lt;=14,"Harvest soon","Growing")))</f>
        <v/>
      </c>
      <c r="T20" s="5" t="n"/>
    </row>
    <row r="21" ht="30" customHeight="1">
      <c r="A21" s="4" t="n"/>
      <c r="B21" s="4" t="n"/>
      <c r="C21" s="4" t="n"/>
      <c r="D21" s="4" t="n"/>
      <c r="E21" s="4" t="n"/>
      <c r="F21" s="5" t="n"/>
      <c r="G21" s="37" t="n"/>
      <c r="H21" s="42">
        <f>IF(OR(G21="",R21=""),"",G21+R21)</f>
        <v/>
      </c>
      <c r="I21" s="39" t="n"/>
      <c r="J21" s="9" t="n"/>
      <c r="K21" s="40" t="n"/>
      <c r="L21" s="39" t="n"/>
      <c r="M21" s="40" t="n"/>
      <c r="N21" s="43">
        <f>IF(OR(L21="",M21=""),"",L21*M21)</f>
        <v/>
      </c>
      <c r="O21" s="16">
        <f>IF(E21="","",IFERROR(VLOOKUP(E21,'Lists &amp; Instructions'!$A$2:$F$12,4,FALSE),""))</f>
        <v/>
      </c>
      <c r="P21" s="16">
        <f>IF(E21="","",IFERROR(VLOOKUP(E21,'Lists &amp; Instructions'!$A$2:$F$12,5,FALSE),""))</f>
        <v/>
      </c>
      <c r="Q21" s="16">
        <f>IF(E21="","",IFERROR(VLOOKUP(E21,'Lists &amp; Instructions'!$A$2:$F$12,2,FALSE),""))</f>
        <v/>
      </c>
      <c r="R21" s="50">
        <f>IF(E21="","",IFERROR(VLOOKUP(E21,'Lists &amp; Instructions'!$A$2:$F$12,3,FALSE),""))</f>
        <v/>
      </c>
      <c r="S21" s="16">
        <f>IF(H21="","",IF(H21&lt;TODAY(),"Harvest due",IF(H21-TODAY()&lt;=14,"Harvest soon","Growing")))</f>
        <v/>
      </c>
      <c r="T21" s="5" t="n"/>
    </row>
    <row r="22" ht="30" customHeight="1">
      <c r="A22" s="4" t="n"/>
      <c r="B22" s="4" t="n"/>
      <c r="C22" s="4" t="n"/>
      <c r="D22" s="4" t="n"/>
      <c r="E22" s="4" t="n"/>
      <c r="F22" s="5" t="n"/>
      <c r="G22" s="37" t="n"/>
      <c r="H22" s="38">
        <f>IF(OR(G22="",R22=""),"",G22+R22)</f>
        <v/>
      </c>
      <c r="I22" s="39" t="n"/>
      <c r="J22" s="9" t="n"/>
      <c r="K22" s="40" t="n"/>
      <c r="L22" s="39" t="n"/>
      <c r="M22" s="40" t="n"/>
      <c r="N22" s="41">
        <f>IF(OR(L22="",M22=""),"",L22*M22)</f>
        <v/>
      </c>
      <c r="O22" s="12">
        <f>IF(E22="","",IFERROR(VLOOKUP(E22,'Lists &amp; Instructions'!$A$2:$F$12,4,FALSE),""))</f>
        <v/>
      </c>
      <c r="P22" s="12">
        <f>IF(E22="","",IFERROR(VLOOKUP(E22,'Lists &amp; Instructions'!$A$2:$F$12,5,FALSE),""))</f>
        <v/>
      </c>
      <c r="Q22" s="12">
        <f>IF(E22="","",IFERROR(VLOOKUP(E22,'Lists &amp; Instructions'!$A$2:$F$12,2,FALSE),""))</f>
        <v/>
      </c>
      <c r="R22" s="49">
        <f>IF(E22="","",IFERROR(VLOOKUP(E22,'Lists &amp; Instructions'!$A$2:$F$12,3,FALSE),""))</f>
        <v/>
      </c>
      <c r="S22" s="12">
        <f>IF(H22="","",IF(H22&lt;TODAY(),"Harvest due",IF(H22-TODAY()&lt;=14,"Harvest soon","Growing")))</f>
        <v/>
      </c>
      <c r="T22" s="5" t="n"/>
    </row>
    <row r="23" ht="30" customHeight="1">
      <c r="A23" s="4" t="n"/>
      <c r="B23" s="4" t="n"/>
      <c r="C23" s="4" t="n"/>
      <c r="D23" s="4" t="n"/>
      <c r="E23" s="4" t="n"/>
      <c r="F23" s="5" t="n"/>
      <c r="G23" s="37" t="n"/>
      <c r="H23" s="42">
        <f>IF(OR(G23="",R23=""),"",G23+R23)</f>
        <v/>
      </c>
      <c r="I23" s="39" t="n"/>
      <c r="J23" s="9" t="n"/>
      <c r="K23" s="40" t="n"/>
      <c r="L23" s="39" t="n"/>
      <c r="M23" s="40" t="n"/>
      <c r="N23" s="43">
        <f>IF(OR(L23="",M23=""),"",L23*M23)</f>
        <v/>
      </c>
      <c r="O23" s="16">
        <f>IF(E23="","",IFERROR(VLOOKUP(E23,'Lists &amp; Instructions'!$A$2:$F$12,4,FALSE),""))</f>
        <v/>
      </c>
      <c r="P23" s="16">
        <f>IF(E23="","",IFERROR(VLOOKUP(E23,'Lists &amp; Instructions'!$A$2:$F$12,5,FALSE),""))</f>
        <v/>
      </c>
      <c r="Q23" s="16">
        <f>IF(E23="","",IFERROR(VLOOKUP(E23,'Lists &amp; Instructions'!$A$2:$F$12,2,FALSE),""))</f>
        <v/>
      </c>
      <c r="R23" s="50">
        <f>IF(E23="","",IFERROR(VLOOKUP(E23,'Lists &amp; Instructions'!$A$2:$F$12,3,FALSE),""))</f>
        <v/>
      </c>
      <c r="S23" s="16">
        <f>IF(H23="","",IF(H23&lt;TODAY(),"Harvest due",IF(H23-TODAY()&lt;=14,"Harvest soon","Growing")))</f>
        <v/>
      </c>
      <c r="T23" s="5" t="n"/>
    </row>
    <row r="24" ht="30" customHeight="1">
      <c r="A24" s="4" t="n"/>
      <c r="B24" s="4" t="n"/>
      <c r="C24" s="4" t="n"/>
      <c r="D24" s="4" t="n"/>
      <c r="E24" s="4" t="n"/>
      <c r="F24" s="5" t="n"/>
      <c r="G24" s="37" t="n"/>
      <c r="H24" s="38">
        <f>IF(OR(G24="",R24=""),"",G24+R24)</f>
        <v/>
      </c>
      <c r="I24" s="39" t="n"/>
      <c r="J24" s="9" t="n"/>
      <c r="K24" s="40" t="n"/>
      <c r="L24" s="39" t="n"/>
      <c r="M24" s="40" t="n"/>
      <c r="N24" s="41">
        <f>IF(OR(L24="",M24=""),"",L24*M24)</f>
        <v/>
      </c>
      <c r="O24" s="12">
        <f>IF(E24="","",IFERROR(VLOOKUP(E24,'Lists &amp; Instructions'!$A$2:$F$12,4,FALSE),""))</f>
        <v/>
      </c>
      <c r="P24" s="12">
        <f>IF(E24="","",IFERROR(VLOOKUP(E24,'Lists &amp; Instructions'!$A$2:$F$12,5,FALSE),""))</f>
        <v/>
      </c>
      <c r="Q24" s="12">
        <f>IF(E24="","",IFERROR(VLOOKUP(E24,'Lists &amp; Instructions'!$A$2:$F$12,2,FALSE),""))</f>
        <v/>
      </c>
      <c r="R24" s="49">
        <f>IF(E24="","",IFERROR(VLOOKUP(E24,'Lists &amp; Instructions'!$A$2:$F$12,3,FALSE),""))</f>
        <v/>
      </c>
      <c r="S24" s="12">
        <f>IF(H24="","",IF(H24&lt;TODAY(),"Harvest due",IF(H24-TODAY()&lt;=14,"Harvest soon","Growing")))</f>
        <v/>
      </c>
      <c r="T24" s="5" t="n"/>
    </row>
    <row r="25" ht="30" customHeight="1">
      <c r="A25" s="4" t="n"/>
      <c r="B25" s="4" t="n"/>
      <c r="C25" s="4" t="n"/>
      <c r="D25" s="4" t="n"/>
      <c r="E25" s="4" t="n"/>
      <c r="F25" s="5" t="n"/>
      <c r="G25" s="37" t="n"/>
      <c r="H25" s="42">
        <f>IF(OR(G25="",R25=""),"",G25+R25)</f>
        <v/>
      </c>
      <c r="I25" s="39" t="n"/>
      <c r="J25" s="9" t="n"/>
      <c r="K25" s="40" t="n"/>
      <c r="L25" s="39" t="n"/>
      <c r="M25" s="40" t="n"/>
      <c r="N25" s="43">
        <f>IF(OR(L25="",M25=""),"",L25*M25)</f>
        <v/>
      </c>
      <c r="O25" s="16">
        <f>IF(E25="","",IFERROR(VLOOKUP(E25,'Lists &amp; Instructions'!$A$2:$F$12,4,FALSE),""))</f>
        <v/>
      </c>
      <c r="P25" s="16">
        <f>IF(E25="","",IFERROR(VLOOKUP(E25,'Lists &amp; Instructions'!$A$2:$F$12,5,FALSE),""))</f>
        <v/>
      </c>
      <c r="Q25" s="16">
        <f>IF(E25="","",IFERROR(VLOOKUP(E25,'Lists &amp; Instructions'!$A$2:$F$12,2,FALSE),""))</f>
        <v/>
      </c>
      <c r="R25" s="50">
        <f>IF(E25="","",IFERROR(VLOOKUP(E25,'Lists &amp; Instructions'!$A$2:$F$12,3,FALSE),""))</f>
        <v/>
      </c>
      <c r="S25" s="16">
        <f>IF(H25="","",IF(H25&lt;TODAY(),"Harvest due",IF(H25-TODAY()&lt;=14,"Harvest soon","Growing")))</f>
        <v/>
      </c>
      <c r="T25" s="5" t="n"/>
    </row>
    <row r="26" ht="30" customHeight="1">
      <c r="A26" s="4" t="n"/>
      <c r="B26" s="4" t="n"/>
      <c r="C26" s="4" t="n"/>
      <c r="D26" s="4" t="n"/>
      <c r="E26" s="4" t="n"/>
      <c r="F26" s="5" t="n"/>
      <c r="G26" s="37" t="n"/>
      <c r="H26" s="38">
        <f>IF(OR(G26="",R26=""),"",G26+R26)</f>
        <v/>
      </c>
      <c r="I26" s="39" t="n"/>
      <c r="J26" s="9" t="n"/>
      <c r="K26" s="40" t="n"/>
      <c r="L26" s="39" t="n"/>
      <c r="M26" s="40" t="n"/>
      <c r="N26" s="41">
        <f>IF(OR(L26="",M26=""),"",L26*M26)</f>
        <v/>
      </c>
      <c r="O26" s="12">
        <f>IF(E26="","",IFERROR(VLOOKUP(E26,'Lists &amp; Instructions'!$A$2:$F$12,4,FALSE),""))</f>
        <v/>
      </c>
      <c r="P26" s="12">
        <f>IF(E26="","",IFERROR(VLOOKUP(E26,'Lists &amp; Instructions'!$A$2:$F$12,5,FALSE),""))</f>
        <v/>
      </c>
      <c r="Q26" s="12">
        <f>IF(E26="","",IFERROR(VLOOKUP(E26,'Lists &amp; Instructions'!$A$2:$F$12,2,FALSE),""))</f>
        <v/>
      </c>
      <c r="R26" s="49">
        <f>IF(E26="","",IFERROR(VLOOKUP(E26,'Lists &amp; Instructions'!$A$2:$F$12,3,FALSE),""))</f>
        <v/>
      </c>
      <c r="S26" s="12">
        <f>IF(H26="","",IF(H26&lt;TODAY(),"Harvest due",IF(H26-TODAY()&lt;=14,"Harvest soon","Growing")))</f>
        <v/>
      </c>
      <c r="T26" s="5" t="n"/>
    </row>
    <row r="27" ht="30" customHeight="1">
      <c r="A27" s="4" t="n"/>
      <c r="B27" s="4" t="n"/>
      <c r="C27" s="4" t="n"/>
      <c r="D27" s="4" t="n"/>
      <c r="E27" s="4" t="n"/>
      <c r="F27" s="5" t="n"/>
      <c r="G27" s="37" t="n"/>
      <c r="H27" s="42">
        <f>IF(OR(G27="",R27=""),"",G27+R27)</f>
        <v/>
      </c>
      <c r="I27" s="39" t="n"/>
      <c r="J27" s="9" t="n"/>
      <c r="K27" s="40" t="n"/>
      <c r="L27" s="39" t="n"/>
      <c r="M27" s="40" t="n"/>
      <c r="N27" s="43">
        <f>IF(OR(L27="",M27=""),"",L27*M27)</f>
        <v/>
      </c>
      <c r="O27" s="16">
        <f>IF(E27="","",IFERROR(VLOOKUP(E27,'Lists &amp; Instructions'!$A$2:$F$12,4,FALSE),""))</f>
        <v/>
      </c>
      <c r="P27" s="16">
        <f>IF(E27="","",IFERROR(VLOOKUP(E27,'Lists &amp; Instructions'!$A$2:$F$12,5,FALSE),""))</f>
        <v/>
      </c>
      <c r="Q27" s="16">
        <f>IF(E27="","",IFERROR(VLOOKUP(E27,'Lists &amp; Instructions'!$A$2:$F$12,2,FALSE),""))</f>
        <v/>
      </c>
      <c r="R27" s="50">
        <f>IF(E27="","",IFERROR(VLOOKUP(E27,'Lists &amp; Instructions'!$A$2:$F$12,3,FALSE),""))</f>
        <v/>
      </c>
      <c r="S27" s="16">
        <f>IF(H27="","",IF(H27&lt;TODAY(),"Harvest due",IF(H27-TODAY()&lt;=14,"Harvest soon","Growing")))</f>
        <v/>
      </c>
      <c r="T27" s="5" t="n"/>
    </row>
    <row r="28" ht="30" customHeight="1">
      <c r="A28" s="4" t="n"/>
      <c r="B28" s="4" t="n"/>
      <c r="C28" s="4" t="n"/>
      <c r="D28" s="4" t="n"/>
      <c r="E28" s="4" t="n"/>
      <c r="F28" s="5" t="n"/>
      <c r="G28" s="37" t="n"/>
      <c r="H28" s="38">
        <f>IF(OR(G28="",R28=""),"",G28+R28)</f>
        <v/>
      </c>
      <c r="I28" s="39" t="n"/>
      <c r="J28" s="9" t="n"/>
      <c r="K28" s="40" t="n"/>
      <c r="L28" s="39" t="n"/>
      <c r="M28" s="40" t="n"/>
      <c r="N28" s="41">
        <f>IF(OR(L28="",M28=""),"",L28*M28)</f>
        <v/>
      </c>
      <c r="O28" s="12">
        <f>IF(E28="","",IFERROR(VLOOKUP(E28,'Lists &amp; Instructions'!$A$2:$F$12,4,FALSE),""))</f>
        <v/>
      </c>
      <c r="P28" s="12">
        <f>IF(E28="","",IFERROR(VLOOKUP(E28,'Lists &amp; Instructions'!$A$2:$F$12,5,FALSE),""))</f>
        <v/>
      </c>
      <c r="Q28" s="12">
        <f>IF(E28="","",IFERROR(VLOOKUP(E28,'Lists &amp; Instructions'!$A$2:$F$12,2,FALSE),""))</f>
        <v/>
      </c>
      <c r="R28" s="49">
        <f>IF(E28="","",IFERROR(VLOOKUP(E28,'Lists &amp; Instructions'!$A$2:$F$12,3,FALSE),""))</f>
        <v/>
      </c>
      <c r="S28" s="12">
        <f>IF(H28="","",IF(H28&lt;TODAY(),"Harvest due",IF(H28-TODAY()&lt;=14,"Harvest soon","Growing")))</f>
        <v/>
      </c>
      <c r="T28" s="5" t="n"/>
    </row>
    <row r="29" ht="30" customHeight="1">
      <c r="A29" s="4" t="n"/>
      <c r="B29" s="4" t="n"/>
      <c r="C29" s="4" t="n"/>
      <c r="D29" s="4" t="n"/>
      <c r="E29" s="4" t="n"/>
      <c r="F29" s="5" t="n"/>
      <c r="G29" s="37" t="n"/>
      <c r="H29" s="42">
        <f>IF(OR(G29="",R29=""),"",G29+R29)</f>
        <v/>
      </c>
      <c r="I29" s="39" t="n"/>
      <c r="J29" s="9" t="n"/>
      <c r="K29" s="40" t="n"/>
      <c r="L29" s="39" t="n"/>
      <c r="M29" s="40" t="n"/>
      <c r="N29" s="43">
        <f>IF(OR(L29="",M29=""),"",L29*M29)</f>
        <v/>
      </c>
      <c r="O29" s="16">
        <f>IF(E29="","",IFERROR(VLOOKUP(E29,'Lists &amp; Instructions'!$A$2:$F$12,4,FALSE),""))</f>
        <v/>
      </c>
      <c r="P29" s="16">
        <f>IF(E29="","",IFERROR(VLOOKUP(E29,'Lists &amp; Instructions'!$A$2:$F$12,5,FALSE),""))</f>
        <v/>
      </c>
      <c r="Q29" s="16">
        <f>IF(E29="","",IFERROR(VLOOKUP(E29,'Lists &amp; Instructions'!$A$2:$F$12,2,FALSE),""))</f>
        <v/>
      </c>
      <c r="R29" s="50">
        <f>IF(E29="","",IFERROR(VLOOKUP(E29,'Lists &amp; Instructions'!$A$2:$F$12,3,FALSE),""))</f>
        <v/>
      </c>
      <c r="S29" s="16">
        <f>IF(H29="","",IF(H29&lt;TODAY(),"Harvest due",IF(H29-TODAY()&lt;=14,"Harvest soon","Growing")))</f>
        <v/>
      </c>
      <c r="T29" s="5" t="n"/>
    </row>
    <row r="30" ht="30" customHeight="1">
      <c r="A30" s="4" t="n"/>
      <c r="B30" s="4" t="n"/>
      <c r="C30" s="4" t="n"/>
      <c r="D30" s="4" t="n"/>
      <c r="E30" s="4" t="n"/>
      <c r="F30" s="5" t="n"/>
      <c r="G30" s="37" t="n"/>
      <c r="H30" s="38">
        <f>IF(OR(G30="",R30=""),"",G30+R30)</f>
        <v/>
      </c>
      <c r="I30" s="39" t="n"/>
      <c r="J30" s="9" t="n"/>
      <c r="K30" s="40" t="n"/>
      <c r="L30" s="39" t="n"/>
      <c r="M30" s="40" t="n"/>
      <c r="N30" s="41">
        <f>IF(OR(L30="",M30=""),"",L30*M30)</f>
        <v/>
      </c>
      <c r="O30" s="12">
        <f>IF(E30="","",IFERROR(VLOOKUP(E30,'Lists &amp; Instructions'!$A$2:$F$12,4,FALSE),""))</f>
        <v/>
      </c>
      <c r="P30" s="12">
        <f>IF(E30="","",IFERROR(VLOOKUP(E30,'Lists &amp; Instructions'!$A$2:$F$12,5,FALSE),""))</f>
        <v/>
      </c>
      <c r="Q30" s="12">
        <f>IF(E30="","",IFERROR(VLOOKUP(E30,'Lists &amp; Instructions'!$A$2:$F$12,2,FALSE),""))</f>
        <v/>
      </c>
      <c r="R30" s="49">
        <f>IF(E30="","",IFERROR(VLOOKUP(E30,'Lists &amp; Instructions'!$A$2:$F$12,3,FALSE),""))</f>
        <v/>
      </c>
      <c r="S30" s="12">
        <f>IF(H30="","",IF(H30&lt;TODAY(),"Harvest due",IF(H30-TODAY()&lt;=14,"Harvest soon","Growing")))</f>
        <v/>
      </c>
      <c r="T30" s="5" t="n"/>
    </row>
    <row r="31" ht="30" customHeight="1">
      <c r="A31" s="4" t="n"/>
      <c r="B31" s="4" t="n"/>
      <c r="C31" s="4" t="n"/>
      <c r="D31" s="4" t="n"/>
      <c r="E31" s="4" t="n"/>
      <c r="F31" s="5" t="n"/>
      <c r="G31" s="37" t="n"/>
      <c r="H31" s="42">
        <f>IF(OR(G31="",R31=""),"",G31+R31)</f>
        <v/>
      </c>
      <c r="I31" s="39" t="n"/>
      <c r="J31" s="9" t="n"/>
      <c r="K31" s="40" t="n"/>
      <c r="L31" s="39" t="n"/>
      <c r="M31" s="40" t="n"/>
      <c r="N31" s="43">
        <f>IF(OR(L31="",M31=""),"",L31*M31)</f>
        <v/>
      </c>
      <c r="O31" s="16">
        <f>IF(E31="","",IFERROR(VLOOKUP(E31,'Lists &amp; Instructions'!$A$2:$F$12,4,FALSE),""))</f>
        <v/>
      </c>
      <c r="P31" s="16">
        <f>IF(E31="","",IFERROR(VLOOKUP(E31,'Lists &amp; Instructions'!$A$2:$F$12,5,FALSE),""))</f>
        <v/>
      </c>
      <c r="Q31" s="16">
        <f>IF(E31="","",IFERROR(VLOOKUP(E31,'Lists &amp; Instructions'!$A$2:$F$12,2,FALSE),""))</f>
        <v/>
      </c>
      <c r="R31" s="50">
        <f>IF(E31="","",IFERROR(VLOOKUP(E31,'Lists &amp; Instructions'!$A$2:$F$12,3,FALSE),""))</f>
        <v/>
      </c>
      <c r="S31" s="16">
        <f>IF(H31="","",IF(H31&lt;TODAY(),"Harvest due",IF(H31-TODAY()&lt;=14,"Harvest soon","Growing")))</f>
        <v/>
      </c>
      <c r="T31" s="5" t="n"/>
    </row>
    <row r="32" ht="30" customHeight="1">
      <c r="A32" s="4" t="n"/>
      <c r="B32" s="4" t="n"/>
      <c r="C32" s="4" t="n"/>
      <c r="D32" s="4" t="n"/>
      <c r="E32" s="4" t="n"/>
      <c r="F32" s="5" t="n"/>
      <c r="G32" s="37" t="n"/>
      <c r="H32" s="38">
        <f>IF(OR(G32="",R32=""),"",G32+R32)</f>
        <v/>
      </c>
      <c r="I32" s="39" t="n"/>
      <c r="J32" s="9" t="n"/>
      <c r="K32" s="40" t="n"/>
      <c r="L32" s="39" t="n"/>
      <c r="M32" s="40" t="n"/>
      <c r="N32" s="41">
        <f>IF(OR(L32="",M32=""),"",L32*M32)</f>
        <v/>
      </c>
      <c r="O32" s="12">
        <f>IF(E32="","",IFERROR(VLOOKUP(E32,'Lists &amp; Instructions'!$A$2:$F$12,4,FALSE),""))</f>
        <v/>
      </c>
      <c r="P32" s="12">
        <f>IF(E32="","",IFERROR(VLOOKUP(E32,'Lists &amp; Instructions'!$A$2:$F$12,5,FALSE),""))</f>
        <v/>
      </c>
      <c r="Q32" s="12">
        <f>IF(E32="","",IFERROR(VLOOKUP(E32,'Lists &amp; Instructions'!$A$2:$F$12,2,FALSE),""))</f>
        <v/>
      </c>
      <c r="R32" s="49">
        <f>IF(E32="","",IFERROR(VLOOKUP(E32,'Lists &amp; Instructions'!$A$2:$F$12,3,FALSE),""))</f>
        <v/>
      </c>
      <c r="S32" s="12">
        <f>IF(H32="","",IF(H32&lt;TODAY(),"Harvest due",IF(H32-TODAY()&lt;=14,"Harvest soon","Growing")))</f>
        <v/>
      </c>
      <c r="T32" s="5" t="n"/>
    </row>
    <row r="33" ht="30" customHeight="1">
      <c r="A33" s="4" t="n"/>
      <c r="B33" s="4" t="n"/>
      <c r="C33" s="4" t="n"/>
      <c r="D33" s="4" t="n"/>
      <c r="E33" s="4" t="n"/>
      <c r="F33" s="5" t="n"/>
      <c r="G33" s="37" t="n"/>
      <c r="H33" s="42">
        <f>IF(OR(G33="",R33=""),"",G33+R33)</f>
        <v/>
      </c>
      <c r="I33" s="39" t="n"/>
      <c r="J33" s="9" t="n"/>
      <c r="K33" s="40" t="n"/>
      <c r="L33" s="39" t="n"/>
      <c r="M33" s="40" t="n"/>
      <c r="N33" s="43">
        <f>IF(OR(L33="",M33=""),"",L33*M33)</f>
        <v/>
      </c>
      <c r="O33" s="16">
        <f>IF(E33="","",IFERROR(VLOOKUP(E33,'Lists &amp; Instructions'!$A$2:$F$12,4,FALSE),""))</f>
        <v/>
      </c>
      <c r="P33" s="16">
        <f>IF(E33="","",IFERROR(VLOOKUP(E33,'Lists &amp; Instructions'!$A$2:$F$12,5,FALSE),""))</f>
        <v/>
      </c>
      <c r="Q33" s="16">
        <f>IF(E33="","",IFERROR(VLOOKUP(E33,'Lists &amp; Instructions'!$A$2:$F$12,2,FALSE),""))</f>
        <v/>
      </c>
      <c r="R33" s="50">
        <f>IF(E33="","",IFERROR(VLOOKUP(E33,'Lists &amp; Instructions'!$A$2:$F$12,3,FALSE),""))</f>
        <v/>
      </c>
      <c r="S33" s="16">
        <f>IF(H33="","",IF(H33&lt;TODAY(),"Harvest due",IF(H33-TODAY()&lt;=14,"Harvest soon","Growing")))</f>
        <v/>
      </c>
      <c r="T33" s="5" t="n"/>
    </row>
    <row r="34" ht="30" customHeight="1">
      <c r="A34" s="4" t="n"/>
      <c r="B34" s="4" t="n"/>
      <c r="C34" s="4" t="n"/>
      <c r="D34" s="4" t="n"/>
      <c r="E34" s="4" t="n"/>
      <c r="F34" s="5" t="n"/>
      <c r="G34" s="37" t="n"/>
      <c r="H34" s="38">
        <f>IF(OR(G34="",R34=""),"",G34+R34)</f>
        <v/>
      </c>
      <c r="I34" s="39" t="n"/>
      <c r="J34" s="9" t="n"/>
      <c r="K34" s="40" t="n"/>
      <c r="L34" s="39" t="n"/>
      <c r="M34" s="40" t="n"/>
      <c r="N34" s="41">
        <f>IF(OR(L34="",M34=""),"",L34*M34)</f>
        <v/>
      </c>
      <c r="O34" s="12">
        <f>IF(E34="","",IFERROR(VLOOKUP(E34,'Lists &amp; Instructions'!$A$2:$F$12,4,FALSE),""))</f>
        <v/>
      </c>
      <c r="P34" s="12">
        <f>IF(E34="","",IFERROR(VLOOKUP(E34,'Lists &amp; Instructions'!$A$2:$F$12,5,FALSE),""))</f>
        <v/>
      </c>
      <c r="Q34" s="12">
        <f>IF(E34="","",IFERROR(VLOOKUP(E34,'Lists &amp; Instructions'!$A$2:$F$12,2,FALSE),""))</f>
        <v/>
      </c>
      <c r="R34" s="49">
        <f>IF(E34="","",IFERROR(VLOOKUP(E34,'Lists &amp; Instructions'!$A$2:$F$12,3,FALSE),""))</f>
        <v/>
      </c>
      <c r="S34" s="12">
        <f>IF(H34="","",IF(H34&lt;TODAY(),"Harvest due",IF(H34-TODAY()&lt;=14,"Harvest soon","Growing")))</f>
        <v/>
      </c>
      <c r="T34" s="5" t="n"/>
    </row>
    <row r="35" ht="30" customHeight="1">
      <c r="A35" s="4" t="n"/>
      <c r="B35" s="4" t="n"/>
      <c r="C35" s="4" t="n"/>
      <c r="D35" s="4" t="n"/>
      <c r="E35" s="4" t="n"/>
      <c r="F35" s="5" t="n"/>
      <c r="G35" s="37" t="n"/>
      <c r="H35" s="42">
        <f>IF(OR(G35="",R35=""),"",G35+R35)</f>
        <v/>
      </c>
      <c r="I35" s="39" t="n"/>
      <c r="J35" s="9" t="n"/>
      <c r="K35" s="40" t="n"/>
      <c r="L35" s="39" t="n"/>
      <c r="M35" s="40" t="n"/>
      <c r="N35" s="43">
        <f>IF(OR(L35="",M35=""),"",L35*M35)</f>
        <v/>
      </c>
      <c r="O35" s="16">
        <f>IF(E35="","",IFERROR(VLOOKUP(E35,'Lists &amp; Instructions'!$A$2:$F$12,4,FALSE),""))</f>
        <v/>
      </c>
      <c r="P35" s="16">
        <f>IF(E35="","",IFERROR(VLOOKUP(E35,'Lists &amp; Instructions'!$A$2:$F$12,5,FALSE),""))</f>
        <v/>
      </c>
      <c r="Q35" s="16">
        <f>IF(E35="","",IFERROR(VLOOKUP(E35,'Lists &amp; Instructions'!$A$2:$F$12,2,FALSE),""))</f>
        <v/>
      </c>
      <c r="R35" s="50">
        <f>IF(E35="","",IFERROR(VLOOKUP(E35,'Lists &amp; Instructions'!$A$2:$F$12,3,FALSE),""))</f>
        <v/>
      </c>
      <c r="S35" s="16">
        <f>IF(H35="","",IF(H35&lt;TODAY(),"Harvest due",IF(H35-TODAY()&lt;=14,"Harvest soon","Growing")))</f>
        <v/>
      </c>
      <c r="T35" s="5" t="n"/>
    </row>
    <row r="36" ht="30" customHeight="1">
      <c r="A36" s="4" t="n"/>
      <c r="B36" s="4" t="n"/>
      <c r="C36" s="4" t="n"/>
      <c r="D36" s="4" t="n"/>
      <c r="E36" s="4" t="n"/>
      <c r="F36" s="5" t="n"/>
      <c r="G36" s="37" t="n"/>
      <c r="H36" s="38">
        <f>IF(OR(G36="",R36=""),"",G36+R36)</f>
        <v/>
      </c>
      <c r="I36" s="39" t="n"/>
      <c r="J36" s="9" t="n"/>
      <c r="K36" s="40" t="n"/>
      <c r="L36" s="39" t="n"/>
      <c r="M36" s="40" t="n"/>
      <c r="N36" s="41">
        <f>IF(OR(L36="",M36=""),"",L36*M36)</f>
        <v/>
      </c>
      <c r="O36" s="12">
        <f>IF(E36="","",IFERROR(VLOOKUP(E36,'Lists &amp; Instructions'!$A$2:$F$12,4,FALSE),""))</f>
        <v/>
      </c>
      <c r="P36" s="12">
        <f>IF(E36="","",IFERROR(VLOOKUP(E36,'Lists &amp; Instructions'!$A$2:$F$12,5,FALSE),""))</f>
        <v/>
      </c>
      <c r="Q36" s="12">
        <f>IF(E36="","",IFERROR(VLOOKUP(E36,'Lists &amp; Instructions'!$A$2:$F$12,2,FALSE),""))</f>
        <v/>
      </c>
      <c r="R36" s="49">
        <f>IF(E36="","",IFERROR(VLOOKUP(E36,'Lists &amp; Instructions'!$A$2:$F$12,3,FALSE),""))</f>
        <v/>
      </c>
      <c r="S36" s="12">
        <f>IF(H36="","",IF(H36&lt;TODAY(),"Harvest due",IF(H36-TODAY()&lt;=14,"Harvest soon","Growing")))</f>
        <v/>
      </c>
      <c r="T36" s="5" t="n"/>
    </row>
    <row r="37" ht="30" customHeight="1">
      <c r="A37" s="4" t="n"/>
      <c r="B37" s="4" t="n"/>
      <c r="C37" s="4" t="n"/>
      <c r="D37" s="4" t="n"/>
      <c r="E37" s="4" t="n"/>
      <c r="F37" s="5" t="n"/>
      <c r="G37" s="37" t="n"/>
      <c r="H37" s="42">
        <f>IF(OR(G37="",R37=""),"",G37+R37)</f>
        <v/>
      </c>
      <c r="I37" s="39" t="n"/>
      <c r="J37" s="9" t="n"/>
      <c r="K37" s="40" t="n"/>
      <c r="L37" s="39" t="n"/>
      <c r="M37" s="40" t="n"/>
      <c r="N37" s="43">
        <f>IF(OR(L37="",M37=""),"",L37*M37)</f>
        <v/>
      </c>
      <c r="O37" s="16">
        <f>IF(E37="","",IFERROR(VLOOKUP(E37,'Lists &amp; Instructions'!$A$2:$F$12,4,FALSE),""))</f>
        <v/>
      </c>
      <c r="P37" s="16">
        <f>IF(E37="","",IFERROR(VLOOKUP(E37,'Lists &amp; Instructions'!$A$2:$F$12,5,FALSE),""))</f>
        <v/>
      </c>
      <c r="Q37" s="16">
        <f>IF(E37="","",IFERROR(VLOOKUP(E37,'Lists &amp; Instructions'!$A$2:$F$12,2,FALSE),""))</f>
        <v/>
      </c>
      <c r="R37" s="50">
        <f>IF(E37="","",IFERROR(VLOOKUP(E37,'Lists &amp; Instructions'!$A$2:$F$12,3,FALSE),""))</f>
        <v/>
      </c>
      <c r="S37" s="16">
        <f>IF(H37="","",IF(H37&lt;TODAY(),"Harvest due",IF(H37-TODAY()&lt;=14,"Harvest soon","Growing")))</f>
        <v/>
      </c>
      <c r="T37" s="5" t="n"/>
    </row>
    <row r="38" ht="30" customHeight="1">
      <c r="A38" s="4" t="n"/>
      <c r="B38" s="4" t="n"/>
      <c r="C38" s="4" t="n"/>
      <c r="D38" s="4" t="n"/>
      <c r="E38" s="4" t="n"/>
      <c r="F38" s="5" t="n"/>
      <c r="G38" s="37" t="n"/>
      <c r="H38" s="38">
        <f>IF(OR(G38="",R38=""),"",G38+R38)</f>
        <v/>
      </c>
      <c r="I38" s="39" t="n"/>
      <c r="J38" s="9" t="n"/>
      <c r="K38" s="40" t="n"/>
      <c r="L38" s="39" t="n"/>
      <c r="M38" s="40" t="n"/>
      <c r="N38" s="41">
        <f>IF(OR(L38="",M38=""),"",L38*M38)</f>
        <v/>
      </c>
      <c r="O38" s="12">
        <f>IF(E38="","",IFERROR(VLOOKUP(E38,'Lists &amp; Instructions'!$A$2:$F$12,4,FALSE),""))</f>
        <v/>
      </c>
      <c r="P38" s="12">
        <f>IF(E38="","",IFERROR(VLOOKUP(E38,'Lists &amp; Instructions'!$A$2:$F$12,5,FALSE),""))</f>
        <v/>
      </c>
      <c r="Q38" s="12">
        <f>IF(E38="","",IFERROR(VLOOKUP(E38,'Lists &amp; Instructions'!$A$2:$F$12,2,FALSE),""))</f>
        <v/>
      </c>
      <c r="R38" s="49">
        <f>IF(E38="","",IFERROR(VLOOKUP(E38,'Lists &amp; Instructions'!$A$2:$F$12,3,FALSE),""))</f>
        <v/>
      </c>
      <c r="S38" s="12">
        <f>IF(H38="","",IF(H38&lt;TODAY(),"Harvest due",IF(H38-TODAY()&lt;=14,"Harvest soon","Growing")))</f>
        <v/>
      </c>
      <c r="T38" s="5" t="n"/>
    </row>
    <row r="39" ht="30" customHeight="1">
      <c r="A39" s="4" t="n"/>
      <c r="B39" s="4" t="n"/>
      <c r="C39" s="4" t="n"/>
      <c r="D39" s="4" t="n"/>
      <c r="E39" s="4" t="n"/>
      <c r="F39" s="5" t="n"/>
      <c r="G39" s="37" t="n"/>
      <c r="H39" s="42">
        <f>IF(OR(G39="",R39=""),"",G39+R39)</f>
        <v/>
      </c>
      <c r="I39" s="39" t="n"/>
      <c r="J39" s="9" t="n"/>
      <c r="K39" s="40" t="n"/>
      <c r="L39" s="39" t="n"/>
      <c r="M39" s="40" t="n"/>
      <c r="N39" s="43">
        <f>IF(OR(L39="",M39=""),"",L39*M39)</f>
        <v/>
      </c>
      <c r="O39" s="16">
        <f>IF(E39="","",IFERROR(VLOOKUP(E39,'Lists &amp; Instructions'!$A$2:$F$12,4,FALSE),""))</f>
        <v/>
      </c>
      <c r="P39" s="16">
        <f>IF(E39="","",IFERROR(VLOOKUP(E39,'Lists &amp; Instructions'!$A$2:$F$12,5,FALSE),""))</f>
        <v/>
      </c>
      <c r="Q39" s="16">
        <f>IF(E39="","",IFERROR(VLOOKUP(E39,'Lists &amp; Instructions'!$A$2:$F$12,2,FALSE),""))</f>
        <v/>
      </c>
      <c r="R39" s="50">
        <f>IF(E39="","",IFERROR(VLOOKUP(E39,'Lists &amp; Instructions'!$A$2:$F$12,3,FALSE),""))</f>
        <v/>
      </c>
      <c r="S39" s="16">
        <f>IF(H39="","",IF(H39&lt;TODAY(),"Harvest due",IF(H39-TODAY()&lt;=14,"Harvest soon","Growing")))</f>
        <v/>
      </c>
      <c r="T39" s="5" t="n"/>
    </row>
    <row r="40" ht="30" customHeight="1">
      <c r="A40" s="4" t="n"/>
      <c r="B40" s="4" t="n"/>
      <c r="C40" s="4" t="n"/>
      <c r="D40" s="4" t="n"/>
      <c r="E40" s="4" t="n"/>
      <c r="F40" s="5" t="n"/>
      <c r="G40" s="37" t="n"/>
      <c r="H40" s="38">
        <f>IF(OR(G40="",R40=""),"",G40+R40)</f>
        <v/>
      </c>
      <c r="I40" s="39" t="n"/>
      <c r="J40" s="9" t="n"/>
      <c r="K40" s="40" t="n"/>
      <c r="L40" s="39" t="n"/>
      <c r="M40" s="40" t="n"/>
      <c r="N40" s="41">
        <f>IF(OR(L40="",M40=""),"",L40*M40)</f>
        <v/>
      </c>
      <c r="O40" s="12">
        <f>IF(E40="","",IFERROR(VLOOKUP(E40,'Lists &amp; Instructions'!$A$2:$F$12,4,FALSE),""))</f>
        <v/>
      </c>
      <c r="P40" s="12">
        <f>IF(E40="","",IFERROR(VLOOKUP(E40,'Lists &amp; Instructions'!$A$2:$F$12,5,FALSE),""))</f>
        <v/>
      </c>
      <c r="Q40" s="12">
        <f>IF(E40="","",IFERROR(VLOOKUP(E40,'Lists &amp; Instructions'!$A$2:$F$12,2,FALSE),""))</f>
        <v/>
      </c>
      <c r="R40" s="49">
        <f>IF(E40="","",IFERROR(VLOOKUP(E40,'Lists &amp; Instructions'!$A$2:$F$12,3,FALSE),""))</f>
        <v/>
      </c>
      <c r="S40" s="12">
        <f>IF(H40="","",IF(H40&lt;TODAY(),"Harvest due",IF(H40-TODAY()&lt;=14,"Harvest soon","Growing")))</f>
        <v/>
      </c>
      <c r="T40" s="5" t="n"/>
    </row>
    <row r="41" ht="30" customHeight="1">
      <c r="A41" s="4" t="n"/>
      <c r="B41" s="4" t="n"/>
      <c r="C41" s="4" t="n"/>
      <c r="D41" s="4" t="n"/>
      <c r="E41" s="4" t="n"/>
      <c r="F41" s="5" t="n"/>
      <c r="G41" s="37" t="n"/>
      <c r="H41" s="42">
        <f>IF(OR(G41="",R41=""),"",G41+R41)</f>
        <v/>
      </c>
      <c r="I41" s="39" t="n"/>
      <c r="J41" s="9" t="n"/>
      <c r="K41" s="40" t="n"/>
      <c r="L41" s="39" t="n"/>
      <c r="M41" s="40" t="n"/>
      <c r="N41" s="43">
        <f>IF(OR(L41="",M41=""),"",L41*M41)</f>
        <v/>
      </c>
      <c r="O41" s="16">
        <f>IF(E41="","",IFERROR(VLOOKUP(E41,'Lists &amp; Instructions'!$A$2:$F$12,4,FALSE),""))</f>
        <v/>
      </c>
      <c r="P41" s="16">
        <f>IF(E41="","",IFERROR(VLOOKUP(E41,'Lists &amp; Instructions'!$A$2:$F$12,5,FALSE),""))</f>
        <v/>
      </c>
      <c r="Q41" s="16">
        <f>IF(E41="","",IFERROR(VLOOKUP(E41,'Lists &amp; Instructions'!$A$2:$F$12,2,FALSE),""))</f>
        <v/>
      </c>
      <c r="R41" s="50">
        <f>IF(E41="","",IFERROR(VLOOKUP(E41,'Lists &amp; Instructions'!$A$2:$F$12,3,FALSE),""))</f>
        <v/>
      </c>
      <c r="S41" s="16">
        <f>IF(H41="","",IF(H41&lt;TODAY(),"Harvest due",IF(H41-TODAY()&lt;=14,"Harvest soon","Growing")))</f>
        <v/>
      </c>
      <c r="T41" s="5" t="n"/>
    </row>
    <row r="42" ht="30" customHeight="1">
      <c r="A42" s="4" t="n"/>
      <c r="B42" s="4" t="n"/>
      <c r="C42" s="4" t="n"/>
      <c r="D42" s="4" t="n"/>
      <c r="E42" s="4" t="n"/>
      <c r="F42" s="5" t="n"/>
      <c r="G42" s="37" t="n"/>
      <c r="H42" s="38">
        <f>IF(OR(G42="",R42=""),"",G42+R42)</f>
        <v/>
      </c>
      <c r="I42" s="39" t="n"/>
      <c r="J42" s="9" t="n"/>
      <c r="K42" s="40" t="n"/>
      <c r="L42" s="39" t="n"/>
      <c r="M42" s="40" t="n"/>
      <c r="N42" s="41">
        <f>IF(OR(L42="",M42=""),"",L42*M42)</f>
        <v/>
      </c>
      <c r="O42" s="12">
        <f>IF(E42="","",IFERROR(VLOOKUP(E42,'Lists &amp; Instructions'!$A$2:$F$12,4,FALSE),""))</f>
        <v/>
      </c>
      <c r="P42" s="12">
        <f>IF(E42="","",IFERROR(VLOOKUP(E42,'Lists &amp; Instructions'!$A$2:$F$12,5,FALSE),""))</f>
        <v/>
      </c>
      <c r="Q42" s="12">
        <f>IF(E42="","",IFERROR(VLOOKUP(E42,'Lists &amp; Instructions'!$A$2:$F$12,2,FALSE),""))</f>
        <v/>
      </c>
      <c r="R42" s="49">
        <f>IF(E42="","",IFERROR(VLOOKUP(E42,'Lists &amp; Instructions'!$A$2:$F$12,3,FALSE),""))</f>
        <v/>
      </c>
      <c r="S42" s="12">
        <f>IF(H42="","",IF(H42&lt;TODAY(),"Harvest due",IF(H42-TODAY()&lt;=14,"Harvest soon","Growing")))</f>
        <v/>
      </c>
      <c r="T42" s="5" t="n"/>
    </row>
    <row r="43" ht="30" customHeight="1">
      <c r="A43" s="4" t="n"/>
      <c r="B43" s="4" t="n"/>
      <c r="C43" s="4" t="n"/>
      <c r="D43" s="4" t="n"/>
      <c r="E43" s="4" t="n"/>
      <c r="F43" s="5" t="n"/>
      <c r="G43" s="37" t="n"/>
      <c r="H43" s="42">
        <f>IF(OR(G43="",R43=""),"",G43+R43)</f>
        <v/>
      </c>
      <c r="I43" s="39" t="n"/>
      <c r="J43" s="9" t="n"/>
      <c r="K43" s="40" t="n"/>
      <c r="L43" s="39" t="n"/>
      <c r="M43" s="40" t="n"/>
      <c r="N43" s="43">
        <f>IF(OR(L43="",M43=""),"",L43*M43)</f>
        <v/>
      </c>
      <c r="O43" s="16">
        <f>IF(E43="","",IFERROR(VLOOKUP(E43,'Lists &amp; Instructions'!$A$2:$F$12,4,FALSE),""))</f>
        <v/>
      </c>
      <c r="P43" s="16">
        <f>IF(E43="","",IFERROR(VLOOKUP(E43,'Lists &amp; Instructions'!$A$2:$F$12,5,FALSE),""))</f>
        <v/>
      </c>
      <c r="Q43" s="16">
        <f>IF(E43="","",IFERROR(VLOOKUP(E43,'Lists &amp; Instructions'!$A$2:$F$12,2,FALSE),""))</f>
        <v/>
      </c>
      <c r="R43" s="50">
        <f>IF(E43="","",IFERROR(VLOOKUP(E43,'Lists &amp; Instructions'!$A$2:$F$12,3,FALSE),""))</f>
        <v/>
      </c>
      <c r="S43" s="16">
        <f>IF(H43="","",IF(H43&lt;TODAY(),"Harvest due",IF(H43-TODAY()&lt;=14,"Harvest soon","Growing")))</f>
        <v/>
      </c>
      <c r="T43" s="5" t="n"/>
    </row>
    <row r="44" ht="30" customHeight="1">
      <c r="A44" s="4" t="n"/>
      <c r="B44" s="4" t="n"/>
      <c r="C44" s="4" t="n"/>
      <c r="D44" s="4" t="n"/>
      <c r="E44" s="4" t="n"/>
      <c r="F44" s="5" t="n"/>
      <c r="G44" s="37" t="n"/>
      <c r="H44" s="38">
        <f>IF(OR(G44="",R44=""),"",G44+R44)</f>
        <v/>
      </c>
      <c r="I44" s="39" t="n"/>
      <c r="J44" s="9" t="n"/>
      <c r="K44" s="40" t="n"/>
      <c r="L44" s="39" t="n"/>
      <c r="M44" s="40" t="n"/>
      <c r="N44" s="41">
        <f>IF(OR(L44="",M44=""),"",L44*M44)</f>
        <v/>
      </c>
      <c r="O44" s="12">
        <f>IF(E44="","",IFERROR(VLOOKUP(E44,'Lists &amp; Instructions'!$A$2:$F$12,4,FALSE),""))</f>
        <v/>
      </c>
      <c r="P44" s="12">
        <f>IF(E44="","",IFERROR(VLOOKUP(E44,'Lists &amp; Instructions'!$A$2:$F$12,5,FALSE),""))</f>
        <v/>
      </c>
      <c r="Q44" s="12">
        <f>IF(E44="","",IFERROR(VLOOKUP(E44,'Lists &amp; Instructions'!$A$2:$F$12,2,FALSE),""))</f>
        <v/>
      </c>
      <c r="R44" s="49">
        <f>IF(E44="","",IFERROR(VLOOKUP(E44,'Lists &amp; Instructions'!$A$2:$F$12,3,FALSE),""))</f>
        <v/>
      </c>
      <c r="S44" s="12">
        <f>IF(H44="","",IF(H44&lt;TODAY(),"Harvest due",IF(H44-TODAY()&lt;=14,"Harvest soon","Growing")))</f>
        <v/>
      </c>
      <c r="T44" s="5" t="n"/>
    </row>
    <row r="45" ht="30" customHeight="1">
      <c r="A45" s="4" t="n"/>
      <c r="B45" s="4" t="n"/>
      <c r="C45" s="4" t="n"/>
      <c r="D45" s="4" t="n"/>
      <c r="E45" s="4" t="n"/>
      <c r="F45" s="5" t="n"/>
      <c r="G45" s="37" t="n"/>
      <c r="H45" s="42">
        <f>IF(OR(G45="",R45=""),"",G45+R45)</f>
        <v/>
      </c>
      <c r="I45" s="39" t="n"/>
      <c r="J45" s="9" t="n"/>
      <c r="K45" s="40" t="n"/>
      <c r="L45" s="39" t="n"/>
      <c r="M45" s="40" t="n"/>
      <c r="N45" s="43">
        <f>IF(OR(L45="",M45=""),"",L45*M45)</f>
        <v/>
      </c>
      <c r="O45" s="16">
        <f>IF(E45="","",IFERROR(VLOOKUP(E45,'Lists &amp; Instructions'!$A$2:$F$12,4,FALSE),""))</f>
        <v/>
      </c>
      <c r="P45" s="16">
        <f>IF(E45="","",IFERROR(VLOOKUP(E45,'Lists &amp; Instructions'!$A$2:$F$12,5,FALSE),""))</f>
        <v/>
      </c>
      <c r="Q45" s="16">
        <f>IF(E45="","",IFERROR(VLOOKUP(E45,'Lists &amp; Instructions'!$A$2:$F$12,2,FALSE),""))</f>
        <v/>
      </c>
      <c r="R45" s="50">
        <f>IF(E45="","",IFERROR(VLOOKUP(E45,'Lists &amp; Instructions'!$A$2:$F$12,3,FALSE),""))</f>
        <v/>
      </c>
      <c r="S45" s="16">
        <f>IF(H45="","",IF(H45&lt;TODAY(),"Harvest due",IF(H45-TODAY()&lt;=14,"Harvest soon","Growing")))</f>
        <v/>
      </c>
      <c r="T45" s="5" t="n"/>
    </row>
    <row r="46" ht="30" customHeight="1">
      <c r="A46" s="4" t="n"/>
      <c r="B46" s="4" t="n"/>
      <c r="C46" s="4" t="n"/>
      <c r="D46" s="4" t="n"/>
      <c r="E46" s="4" t="n"/>
      <c r="F46" s="5" t="n"/>
      <c r="G46" s="37" t="n"/>
      <c r="H46" s="38">
        <f>IF(OR(G46="",R46=""),"",G46+R46)</f>
        <v/>
      </c>
      <c r="I46" s="39" t="n"/>
      <c r="J46" s="9" t="n"/>
      <c r="K46" s="40" t="n"/>
      <c r="L46" s="39" t="n"/>
      <c r="M46" s="40" t="n"/>
      <c r="N46" s="41">
        <f>IF(OR(L46="",M46=""),"",L46*M46)</f>
        <v/>
      </c>
      <c r="O46" s="12">
        <f>IF(E46="","",IFERROR(VLOOKUP(E46,'Lists &amp; Instructions'!$A$2:$F$12,4,FALSE),""))</f>
        <v/>
      </c>
      <c r="P46" s="12">
        <f>IF(E46="","",IFERROR(VLOOKUP(E46,'Lists &amp; Instructions'!$A$2:$F$12,5,FALSE),""))</f>
        <v/>
      </c>
      <c r="Q46" s="12">
        <f>IF(E46="","",IFERROR(VLOOKUP(E46,'Lists &amp; Instructions'!$A$2:$F$12,2,FALSE),""))</f>
        <v/>
      </c>
      <c r="R46" s="49">
        <f>IF(E46="","",IFERROR(VLOOKUP(E46,'Lists &amp; Instructions'!$A$2:$F$12,3,FALSE),""))</f>
        <v/>
      </c>
      <c r="S46" s="12">
        <f>IF(H46="","",IF(H46&lt;TODAY(),"Harvest due",IF(H46-TODAY()&lt;=14,"Harvest soon","Growing")))</f>
        <v/>
      </c>
      <c r="T46" s="5" t="n"/>
    </row>
    <row r="47" ht="30" customHeight="1">
      <c r="A47" s="4" t="n"/>
      <c r="B47" s="4" t="n"/>
      <c r="C47" s="4" t="n"/>
      <c r="D47" s="4" t="n"/>
      <c r="E47" s="4" t="n"/>
      <c r="F47" s="5" t="n"/>
      <c r="G47" s="37" t="n"/>
      <c r="H47" s="42">
        <f>IF(OR(G47="",R47=""),"",G47+R47)</f>
        <v/>
      </c>
      <c r="I47" s="39" t="n"/>
      <c r="J47" s="9" t="n"/>
      <c r="K47" s="40" t="n"/>
      <c r="L47" s="39" t="n"/>
      <c r="M47" s="40" t="n"/>
      <c r="N47" s="43">
        <f>IF(OR(L47="",M47=""),"",L47*M47)</f>
        <v/>
      </c>
      <c r="O47" s="16">
        <f>IF(E47="","",IFERROR(VLOOKUP(E47,'Lists &amp; Instructions'!$A$2:$F$12,4,FALSE),""))</f>
        <v/>
      </c>
      <c r="P47" s="16">
        <f>IF(E47="","",IFERROR(VLOOKUP(E47,'Lists &amp; Instructions'!$A$2:$F$12,5,FALSE),""))</f>
        <v/>
      </c>
      <c r="Q47" s="16">
        <f>IF(E47="","",IFERROR(VLOOKUP(E47,'Lists &amp; Instructions'!$A$2:$F$12,2,FALSE),""))</f>
        <v/>
      </c>
      <c r="R47" s="50">
        <f>IF(E47="","",IFERROR(VLOOKUP(E47,'Lists &amp; Instructions'!$A$2:$F$12,3,FALSE),""))</f>
        <v/>
      </c>
      <c r="S47" s="16">
        <f>IF(H47="","",IF(H47&lt;TODAY(),"Harvest due",IF(H47-TODAY()&lt;=14,"Harvest soon","Growing")))</f>
        <v/>
      </c>
      <c r="T47" s="5" t="n"/>
    </row>
    <row r="48" ht="30" customHeight="1">
      <c r="A48" s="4" t="n"/>
      <c r="B48" s="4" t="n"/>
      <c r="C48" s="4" t="n"/>
      <c r="D48" s="4" t="n"/>
      <c r="E48" s="4" t="n"/>
      <c r="F48" s="5" t="n"/>
      <c r="G48" s="37" t="n"/>
      <c r="H48" s="38">
        <f>IF(OR(G48="",R48=""),"",G48+R48)</f>
        <v/>
      </c>
      <c r="I48" s="39" t="n"/>
      <c r="J48" s="9" t="n"/>
      <c r="K48" s="40" t="n"/>
      <c r="L48" s="39" t="n"/>
      <c r="M48" s="40" t="n"/>
      <c r="N48" s="41">
        <f>IF(OR(L48="",M48=""),"",L48*M48)</f>
        <v/>
      </c>
      <c r="O48" s="12">
        <f>IF(E48="","",IFERROR(VLOOKUP(E48,'Lists &amp; Instructions'!$A$2:$F$12,4,FALSE),""))</f>
        <v/>
      </c>
      <c r="P48" s="12">
        <f>IF(E48="","",IFERROR(VLOOKUP(E48,'Lists &amp; Instructions'!$A$2:$F$12,5,FALSE),""))</f>
        <v/>
      </c>
      <c r="Q48" s="12">
        <f>IF(E48="","",IFERROR(VLOOKUP(E48,'Lists &amp; Instructions'!$A$2:$F$12,2,FALSE),""))</f>
        <v/>
      </c>
      <c r="R48" s="49">
        <f>IF(E48="","",IFERROR(VLOOKUP(E48,'Lists &amp; Instructions'!$A$2:$F$12,3,FALSE),""))</f>
        <v/>
      </c>
      <c r="S48" s="12">
        <f>IF(H48="","",IF(H48&lt;TODAY(),"Harvest due",IF(H48-TODAY()&lt;=14,"Harvest soon","Growing")))</f>
        <v/>
      </c>
      <c r="T48" s="5" t="n"/>
    </row>
    <row r="49" ht="30" customHeight="1">
      <c r="A49" s="4" t="n"/>
      <c r="B49" s="4" t="n"/>
      <c r="C49" s="4" t="n"/>
      <c r="D49" s="4" t="n"/>
      <c r="E49" s="4" t="n"/>
      <c r="F49" s="5" t="n"/>
      <c r="G49" s="37" t="n"/>
      <c r="H49" s="42">
        <f>IF(OR(G49="",R49=""),"",G49+R49)</f>
        <v/>
      </c>
      <c r="I49" s="39" t="n"/>
      <c r="J49" s="9" t="n"/>
      <c r="K49" s="40" t="n"/>
      <c r="L49" s="39" t="n"/>
      <c r="M49" s="40" t="n"/>
      <c r="N49" s="43">
        <f>IF(OR(L49="",M49=""),"",L49*M49)</f>
        <v/>
      </c>
      <c r="O49" s="16">
        <f>IF(E49="","",IFERROR(VLOOKUP(E49,'Lists &amp; Instructions'!$A$2:$F$12,4,FALSE),""))</f>
        <v/>
      </c>
      <c r="P49" s="16">
        <f>IF(E49="","",IFERROR(VLOOKUP(E49,'Lists &amp; Instructions'!$A$2:$F$12,5,FALSE),""))</f>
        <v/>
      </c>
      <c r="Q49" s="16">
        <f>IF(E49="","",IFERROR(VLOOKUP(E49,'Lists &amp; Instructions'!$A$2:$F$12,2,FALSE),""))</f>
        <v/>
      </c>
      <c r="R49" s="50">
        <f>IF(E49="","",IFERROR(VLOOKUP(E49,'Lists &amp; Instructions'!$A$2:$F$12,3,FALSE),""))</f>
        <v/>
      </c>
      <c r="S49" s="16">
        <f>IF(H49="","",IF(H49&lt;TODAY(),"Harvest due",IF(H49-TODAY()&lt;=14,"Harvest soon","Growing")))</f>
        <v/>
      </c>
      <c r="T49" s="5" t="n"/>
    </row>
    <row r="50" ht="30" customHeight="1">
      <c r="A50" s="4" t="n"/>
      <c r="B50" s="4" t="n"/>
      <c r="C50" s="4" t="n"/>
      <c r="D50" s="4" t="n"/>
      <c r="E50" s="4" t="n"/>
      <c r="F50" s="5" t="n"/>
      <c r="G50" s="37" t="n"/>
      <c r="H50" s="38">
        <f>IF(OR(G50="",R50=""),"",G50+R50)</f>
        <v/>
      </c>
      <c r="I50" s="39" t="n"/>
      <c r="J50" s="9" t="n"/>
      <c r="K50" s="40" t="n"/>
      <c r="L50" s="39" t="n"/>
      <c r="M50" s="40" t="n"/>
      <c r="N50" s="41">
        <f>IF(OR(L50="",M50=""),"",L50*M50)</f>
        <v/>
      </c>
      <c r="O50" s="12">
        <f>IF(E50="","",IFERROR(VLOOKUP(E50,'Lists &amp; Instructions'!$A$2:$F$12,4,FALSE),""))</f>
        <v/>
      </c>
      <c r="P50" s="12">
        <f>IF(E50="","",IFERROR(VLOOKUP(E50,'Lists &amp; Instructions'!$A$2:$F$12,5,FALSE),""))</f>
        <v/>
      </c>
      <c r="Q50" s="12">
        <f>IF(E50="","",IFERROR(VLOOKUP(E50,'Lists &amp; Instructions'!$A$2:$F$12,2,FALSE),""))</f>
        <v/>
      </c>
      <c r="R50" s="49">
        <f>IF(E50="","",IFERROR(VLOOKUP(E50,'Lists &amp; Instructions'!$A$2:$F$12,3,FALSE),""))</f>
        <v/>
      </c>
      <c r="S50" s="12">
        <f>IF(H50="","",IF(H50&lt;TODAY(),"Harvest due",IF(H50-TODAY()&lt;=14,"Harvest soon","Growing")))</f>
        <v/>
      </c>
      <c r="T50" s="5" t="n"/>
    </row>
    <row r="51" ht="30" customHeight="1">
      <c r="A51" s="4" t="n"/>
      <c r="B51" s="4" t="n"/>
      <c r="C51" s="4" t="n"/>
      <c r="D51" s="4" t="n"/>
      <c r="E51" s="4" t="n"/>
      <c r="F51" s="5" t="n"/>
      <c r="G51" s="37" t="n"/>
      <c r="H51" s="42">
        <f>IF(OR(G51="",R51=""),"",G51+R51)</f>
        <v/>
      </c>
      <c r="I51" s="39" t="n"/>
      <c r="J51" s="9" t="n"/>
      <c r="K51" s="40" t="n"/>
      <c r="L51" s="39" t="n"/>
      <c r="M51" s="40" t="n"/>
      <c r="N51" s="43">
        <f>IF(OR(L51="",M51=""),"",L51*M51)</f>
        <v/>
      </c>
      <c r="O51" s="16">
        <f>IF(E51="","",IFERROR(VLOOKUP(E51,'Lists &amp; Instructions'!$A$2:$F$12,4,FALSE),""))</f>
        <v/>
      </c>
      <c r="P51" s="16">
        <f>IF(E51="","",IFERROR(VLOOKUP(E51,'Lists &amp; Instructions'!$A$2:$F$12,5,FALSE),""))</f>
        <v/>
      </c>
      <c r="Q51" s="16">
        <f>IF(E51="","",IFERROR(VLOOKUP(E51,'Lists &amp; Instructions'!$A$2:$F$12,2,FALSE),""))</f>
        <v/>
      </c>
      <c r="R51" s="50">
        <f>IF(E51="","",IFERROR(VLOOKUP(E51,'Lists &amp; Instructions'!$A$2:$F$12,3,FALSE),""))</f>
        <v/>
      </c>
      <c r="S51" s="16">
        <f>IF(H51="","",IF(H51&lt;TODAY(),"Harvest due",IF(H51-TODAY()&lt;=14,"Harvest soon","Growing")))</f>
        <v/>
      </c>
      <c r="T51" s="5" t="n"/>
    </row>
    <row r="52" ht="30" customHeight="1">
      <c r="A52" s="4" t="n"/>
      <c r="B52" s="4" t="n"/>
      <c r="C52" s="4" t="n"/>
      <c r="D52" s="4" t="n"/>
      <c r="E52" s="4" t="n"/>
      <c r="F52" s="5" t="n"/>
      <c r="G52" s="37" t="n"/>
      <c r="H52" s="38">
        <f>IF(OR(G52="",R52=""),"",G52+R52)</f>
        <v/>
      </c>
      <c r="I52" s="39" t="n"/>
      <c r="J52" s="9" t="n"/>
      <c r="K52" s="40" t="n"/>
      <c r="L52" s="39" t="n"/>
      <c r="M52" s="40" t="n"/>
      <c r="N52" s="41">
        <f>IF(OR(L52="",M52=""),"",L52*M52)</f>
        <v/>
      </c>
      <c r="O52" s="12">
        <f>IF(E52="","",IFERROR(VLOOKUP(E52,'Lists &amp; Instructions'!$A$2:$F$12,4,FALSE),""))</f>
        <v/>
      </c>
      <c r="P52" s="12">
        <f>IF(E52="","",IFERROR(VLOOKUP(E52,'Lists &amp; Instructions'!$A$2:$F$12,5,FALSE),""))</f>
        <v/>
      </c>
      <c r="Q52" s="12">
        <f>IF(E52="","",IFERROR(VLOOKUP(E52,'Lists &amp; Instructions'!$A$2:$F$12,2,FALSE),""))</f>
        <v/>
      </c>
      <c r="R52" s="49">
        <f>IF(E52="","",IFERROR(VLOOKUP(E52,'Lists &amp; Instructions'!$A$2:$F$12,3,FALSE),""))</f>
        <v/>
      </c>
      <c r="S52" s="12">
        <f>IF(H52="","",IF(H52&lt;TODAY(),"Harvest due",IF(H52-TODAY()&lt;=14,"Harvest soon","Growing")))</f>
        <v/>
      </c>
      <c r="T52" s="5" t="n"/>
    </row>
    <row r="53" ht="30" customHeight="1">
      <c r="A53" s="4" t="n"/>
      <c r="B53" s="4" t="n"/>
      <c r="C53" s="4" t="n"/>
      <c r="D53" s="4" t="n"/>
      <c r="E53" s="4" t="n"/>
      <c r="F53" s="5" t="n"/>
      <c r="G53" s="37" t="n"/>
      <c r="H53" s="42">
        <f>IF(OR(G53="",R53=""),"",G53+R53)</f>
        <v/>
      </c>
      <c r="I53" s="39" t="n"/>
      <c r="J53" s="9" t="n"/>
      <c r="K53" s="40" t="n"/>
      <c r="L53" s="39" t="n"/>
      <c r="M53" s="40" t="n"/>
      <c r="N53" s="43">
        <f>IF(OR(L53="",M53=""),"",L53*M53)</f>
        <v/>
      </c>
      <c r="O53" s="16">
        <f>IF(E53="","",IFERROR(VLOOKUP(E53,'Lists &amp; Instructions'!$A$2:$F$12,4,FALSE),""))</f>
        <v/>
      </c>
      <c r="P53" s="16">
        <f>IF(E53="","",IFERROR(VLOOKUP(E53,'Lists &amp; Instructions'!$A$2:$F$12,5,FALSE),""))</f>
        <v/>
      </c>
      <c r="Q53" s="16">
        <f>IF(E53="","",IFERROR(VLOOKUP(E53,'Lists &amp; Instructions'!$A$2:$F$12,2,FALSE),""))</f>
        <v/>
      </c>
      <c r="R53" s="50">
        <f>IF(E53="","",IFERROR(VLOOKUP(E53,'Lists &amp; Instructions'!$A$2:$F$12,3,FALSE),""))</f>
        <v/>
      </c>
      <c r="S53" s="16">
        <f>IF(H53="","",IF(H53&lt;TODAY(),"Harvest due",IF(H53-TODAY()&lt;=14,"Harvest soon","Growing")))</f>
        <v/>
      </c>
      <c r="T53" s="5" t="n"/>
    </row>
    <row r="54" ht="30" customHeight="1">
      <c r="A54" s="4" t="n"/>
      <c r="B54" s="4" t="n"/>
      <c r="C54" s="4" t="n"/>
      <c r="D54" s="4" t="n"/>
      <c r="E54" s="4" t="n"/>
      <c r="F54" s="5" t="n"/>
      <c r="G54" s="37" t="n"/>
      <c r="H54" s="38">
        <f>IF(OR(G54="",R54=""),"",G54+R54)</f>
        <v/>
      </c>
      <c r="I54" s="39" t="n"/>
      <c r="J54" s="9" t="n"/>
      <c r="K54" s="40" t="n"/>
      <c r="L54" s="39" t="n"/>
      <c r="M54" s="40" t="n"/>
      <c r="N54" s="41">
        <f>IF(OR(L54="",M54=""),"",L54*M54)</f>
        <v/>
      </c>
      <c r="O54" s="12">
        <f>IF(E54="","",IFERROR(VLOOKUP(E54,'Lists &amp; Instructions'!$A$2:$F$12,4,FALSE),""))</f>
        <v/>
      </c>
      <c r="P54" s="12">
        <f>IF(E54="","",IFERROR(VLOOKUP(E54,'Lists &amp; Instructions'!$A$2:$F$12,5,FALSE),""))</f>
        <v/>
      </c>
      <c r="Q54" s="12">
        <f>IF(E54="","",IFERROR(VLOOKUP(E54,'Lists &amp; Instructions'!$A$2:$F$12,2,FALSE),""))</f>
        <v/>
      </c>
      <c r="R54" s="49">
        <f>IF(E54="","",IFERROR(VLOOKUP(E54,'Lists &amp; Instructions'!$A$2:$F$12,3,FALSE),""))</f>
        <v/>
      </c>
      <c r="S54" s="12">
        <f>IF(H54="","",IF(H54&lt;TODAY(),"Harvest due",IF(H54-TODAY()&lt;=14,"Harvest soon","Growing")))</f>
        <v/>
      </c>
      <c r="T54" s="5" t="n"/>
    </row>
    <row r="55" ht="30" customHeight="1">
      <c r="A55" s="4" t="n"/>
      <c r="B55" s="4" t="n"/>
      <c r="C55" s="4" t="n"/>
      <c r="D55" s="4" t="n"/>
      <c r="E55" s="4" t="n"/>
      <c r="F55" s="5" t="n"/>
      <c r="G55" s="37" t="n"/>
      <c r="H55" s="42">
        <f>IF(OR(G55="",R55=""),"",G55+R55)</f>
        <v/>
      </c>
      <c r="I55" s="39" t="n"/>
      <c r="J55" s="9" t="n"/>
      <c r="K55" s="40" t="n"/>
      <c r="L55" s="39" t="n"/>
      <c r="M55" s="40" t="n"/>
      <c r="N55" s="43">
        <f>IF(OR(L55="",M55=""),"",L55*M55)</f>
        <v/>
      </c>
      <c r="O55" s="16">
        <f>IF(E55="","",IFERROR(VLOOKUP(E55,'Lists &amp; Instructions'!$A$2:$F$12,4,FALSE),""))</f>
        <v/>
      </c>
      <c r="P55" s="16">
        <f>IF(E55="","",IFERROR(VLOOKUP(E55,'Lists &amp; Instructions'!$A$2:$F$12,5,FALSE),""))</f>
        <v/>
      </c>
      <c r="Q55" s="16">
        <f>IF(E55="","",IFERROR(VLOOKUP(E55,'Lists &amp; Instructions'!$A$2:$F$12,2,FALSE),""))</f>
        <v/>
      </c>
      <c r="R55" s="50">
        <f>IF(E55="","",IFERROR(VLOOKUP(E55,'Lists &amp; Instructions'!$A$2:$F$12,3,FALSE),""))</f>
        <v/>
      </c>
      <c r="S55" s="16">
        <f>IF(H55="","",IF(H55&lt;TODAY(),"Harvest due",IF(H55-TODAY()&lt;=14,"Harvest soon","Growing")))</f>
        <v/>
      </c>
      <c r="T55" s="5" t="n"/>
    </row>
    <row r="56" ht="30" customHeight="1">
      <c r="A56" s="4" t="n"/>
      <c r="B56" s="4" t="n"/>
      <c r="C56" s="4" t="n"/>
      <c r="D56" s="4" t="n"/>
      <c r="E56" s="4" t="n"/>
      <c r="F56" s="5" t="n"/>
      <c r="G56" s="37" t="n"/>
      <c r="H56" s="38">
        <f>IF(OR(G56="",R56=""),"",G56+R56)</f>
        <v/>
      </c>
      <c r="I56" s="39" t="n"/>
      <c r="J56" s="9" t="n"/>
      <c r="K56" s="40" t="n"/>
      <c r="L56" s="39" t="n"/>
      <c r="M56" s="40" t="n"/>
      <c r="N56" s="41">
        <f>IF(OR(L56="",M56=""),"",L56*M56)</f>
        <v/>
      </c>
      <c r="O56" s="12">
        <f>IF(E56="","",IFERROR(VLOOKUP(E56,'Lists &amp; Instructions'!$A$2:$F$12,4,FALSE),""))</f>
        <v/>
      </c>
      <c r="P56" s="12">
        <f>IF(E56="","",IFERROR(VLOOKUP(E56,'Lists &amp; Instructions'!$A$2:$F$12,5,FALSE),""))</f>
        <v/>
      </c>
      <c r="Q56" s="12">
        <f>IF(E56="","",IFERROR(VLOOKUP(E56,'Lists &amp; Instructions'!$A$2:$F$12,2,FALSE),""))</f>
        <v/>
      </c>
      <c r="R56" s="49">
        <f>IF(E56="","",IFERROR(VLOOKUP(E56,'Lists &amp; Instructions'!$A$2:$F$12,3,FALSE),""))</f>
        <v/>
      </c>
      <c r="S56" s="12">
        <f>IF(H56="","",IF(H56&lt;TODAY(),"Harvest due",IF(H56-TODAY()&lt;=14,"Harvest soon","Growing")))</f>
        <v/>
      </c>
      <c r="T56" s="5" t="n"/>
    </row>
    <row r="57" ht="30" customHeight="1">
      <c r="A57" s="4" t="n"/>
      <c r="B57" s="4" t="n"/>
      <c r="C57" s="4" t="n"/>
      <c r="D57" s="4" t="n"/>
      <c r="E57" s="4" t="n"/>
      <c r="F57" s="5" t="n"/>
      <c r="G57" s="37" t="n"/>
      <c r="H57" s="42">
        <f>IF(OR(G57="",R57=""),"",G57+R57)</f>
        <v/>
      </c>
      <c r="I57" s="39" t="n"/>
      <c r="J57" s="9" t="n"/>
      <c r="K57" s="40" t="n"/>
      <c r="L57" s="39" t="n"/>
      <c r="M57" s="40" t="n"/>
      <c r="N57" s="43">
        <f>IF(OR(L57="",M57=""),"",L57*M57)</f>
        <v/>
      </c>
      <c r="O57" s="16">
        <f>IF(E57="","",IFERROR(VLOOKUP(E57,'Lists &amp; Instructions'!$A$2:$F$12,4,FALSE),""))</f>
        <v/>
      </c>
      <c r="P57" s="16">
        <f>IF(E57="","",IFERROR(VLOOKUP(E57,'Lists &amp; Instructions'!$A$2:$F$12,5,FALSE),""))</f>
        <v/>
      </c>
      <c r="Q57" s="16">
        <f>IF(E57="","",IFERROR(VLOOKUP(E57,'Lists &amp; Instructions'!$A$2:$F$12,2,FALSE),""))</f>
        <v/>
      </c>
      <c r="R57" s="50">
        <f>IF(E57="","",IFERROR(VLOOKUP(E57,'Lists &amp; Instructions'!$A$2:$F$12,3,FALSE),""))</f>
        <v/>
      </c>
      <c r="S57" s="16">
        <f>IF(H57="","",IF(H57&lt;TODAY(),"Harvest due",IF(H57-TODAY()&lt;=14,"Harvest soon","Growing")))</f>
        <v/>
      </c>
      <c r="T57" s="5" t="n"/>
    </row>
    <row r="58" ht="30" customHeight="1">
      <c r="A58" s="4" t="n"/>
      <c r="B58" s="4" t="n"/>
      <c r="C58" s="4" t="n"/>
      <c r="D58" s="4" t="n"/>
      <c r="E58" s="4" t="n"/>
      <c r="F58" s="5" t="n"/>
      <c r="G58" s="37" t="n"/>
      <c r="H58" s="38">
        <f>IF(OR(G58="",R58=""),"",G58+R58)</f>
        <v/>
      </c>
      <c r="I58" s="39" t="n"/>
      <c r="J58" s="9" t="n"/>
      <c r="K58" s="40" t="n"/>
      <c r="L58" s="39" t="n"/>
      <c r="M58" s="40" t="n"/>
      <c r="N58" s="41">
        <f>IF(OR(L58="",M58=""),"",L58*M58)</f>
        <v/>
      </c>
      <c r="O58" s="12">
        <f>IF(E58="","",IFERROR(VLOOKUP(E58,'Lists &amp; Instructions'!$A$2:$F$12,4,FALSE),""))</f>
        <v/>
      </c>
      <c r="P58" s="12">
        <f>IF(E58="","",IFERROR(VLOOKUP(E58,'Lists &amp; Instructions'!$A$2:$F$12,5,FALSE),""))</f>
        <v/>
      </c>
      <c r="Q58" s="12">
        <f>IF(E58="","",IFERROR(VLOOKUP(E58,'Lists &amp; Instructions'!$A$2:$F$12,2,FALSE),""))</f>
        <v/>
      </c>
      <c r="R58" s="49">
        <f>IF(E58="","",IFERROR(VLOOKUP(E58,'Lists &amp; Instructions'!$A$2:$F$12,3,FALSE),""))</f>
        <v/>
      </c>
      <c r="S58" s="12">
        <f>IF(H58="","",IF(H58&lt;TODAY(),"Harvest due",IF(H58-TODAY()&lt;=14,"Harvest soon","Growing")))</f>
        <v/>
      </c>
      <c r="T58" s="5" t="n"/>
    </row>
    <row r="59" ht="30" customHeight="1">
      <c r="A59" s="4" t="n"/>
      <c r="B59" s="4" t="n"/>
      <c r="C59" s="4" t="n"/>
      <c r="D59" s="4" t="n"/>
      <c r="E59" s="4" t="n"/>
      <c r="F59" s="5" t="n"/>
      <c r="G59" s="37" t="n"/>
      <c r="H59" s="42">
        <f>IF(OR(G59="",R59=""),"",G59+R59)</f>
        <v/>
      </c>
      <c r="I59" s="39" t="n"/>
      <c r="J59" s="9" t="n"/>
      <c r="K59" s="40" t="n"/>
      <c r="L59" s="39" t="n"/>
      <c r="M59" s="40" t="n"/>
      <c r="N59" s="43">
        <f>IF(OR(L59="",M59=""),"",L59*M59)</f>
        <v/>
      </c>
      <c r="O59" s="16">
        <f>IF(E59="","",IFERROR(VLOOKUP(E59,'Lists &amp; Instructions'!$A$2:$F$12,4,FALSE),""))</f>
        <v/>
      </c>
      <c r="P59" s="16">
        <f>IF(E59="","",IFERROR(VLOOKUP(E59,'Lists &amp; Instructions'!$A$2:$F$12,5,FALSE),""))</f>
        <v/>
      </c>
      <c r="Q59" s="16">
        <f>IF(E59="","",IFERROR(VLOOKUP(E59,'Lists &amp; Instructions'!$A$2:$F$12,2,FALSE),""))</f>
        <v/>
      </c>
      <c r="R59" s="50">
        <f>IF(E59="","",IFERROR(VLOOKUP(E59,'Lists &amp; Instructions'!$A$2:$F$12,3,FALSE),""))</f>
        <v/>
      </c>
      <c r="S59" s="16">
        <f>IF(H59="","",IF(H59&lt;TODAY(),"Harvest due",IF(H59-TODAY()&lt;=14,"Harvest soon","Growing")))</f>
        <v/>
      </c>
      <c r="T59" s="5" t="n"/>
    </row>
    <row r="60" ht="30" customHeight="1">
      <c r="A60" s="4" t="n"/>
      <c r="B60" s="4" t="n"/>
      <c r="C60" s="4" t="n"/>
      <c r="D60" s="4" t="n"/>
      <c r="E60" s="4" t="n"/>
      <c r="F60" s="5" t="n"/>
      <c r="G60" s="37" t="n"/>
      <c r="H60" s="38">
        <f>IF(OR(G60="",R60=""),"",G60+R60)</f>
        <v/>
      </c>
      <c r="I60" s="39" t="n"/>
      <c r="J60" s="9" t="n"/>
      <c r="K60" s="40" t="n"/>
      <c r="L60" s="39" t="n"/>
      <c r="M60" s="40" t="n"/>
      <c r="N60" s="41">
        <f>IF(OR(L60="",M60=""),"",L60*M60)</f>
        <v/>
      </c>
      <c r="O60" s="12">
        <f>IF(E60="","",IFERROR(VLOOKUP(E60,'Lists &amp; Instructions'!$A$2:$F$12,4,FALSE),""))</f>
        <v/>
      </c>
      <c r="P60" s="12">
        <f>IF(E60="","",IFERROR(VLOOKUP(E60,'Lists &amp; Instructions'!$A$2:$F$12,5,FALSE),""))</f>
        <v/>
      </c>
      <c r="Q60" s="12">
        <f>IF(E60="","",IFERROR(VLOOKUP(E60,'Lists &amp; Instructions'!$A$2:$F$12,2,FALSE),""))</f>
        <v/>
      </c>
      <c r="R60" s="49">
        <f>IF(E60="","",IFERROR(VLOOKUP(E60,'Lists &amp; Instructions'!$A$2:$F$12,3,FALSE),""))</f>
        <v/>
      </c>
      <c r="S60" s="12">
        <f>IF(H60="","",IF(H60&lt;TODAY(),"Harvest due",IF(H60-TODAY()&lt;=14,"Harvest soon","Growing")))</f>
        <v/>
      </c>
      <c r="T60" s="5" t="n"/>
    </row>
    <row r="61" ht="30" customHeight="1">
      <c r="A61" s="4" t="n"/>
      <c r="B61" s="4" t="n"/>
      <c r="C61" s="4" t="n"/>
      <c r="D61" s="4" t="n"/>
      <c r="E61" s="4" t="n"/>
      <c r="F61" s="5" t="n"/>
      <c r="G61" s="37" t="n"/>
      <c r="H61" s="42">
        <f>IF(OR(G61="",R61=""),"",G61+R61)</f>
        <v/>
      </c>
      <c r="I61" s="39" t="n"/>
      <c r="J61" s="9" t="n"/>
      <c r="K61" s="40" t="n"/>
      <c r="L61" s="39" t="n"/>
      <c r="M61" s="40" t="n"/>
      <c r="N61" s="43">
        <f>IF(OR(L61="",M61=""),"",L61*M61)</f>
        <v/>
      </c>
      <c r="O61" s="16">
        <f>IF(E61="","",IFERROR(VLOOKUP(E61,'Lists &amp; Instructions'!$A$2:$F$12,4,FALSE),""))</f>
        <v/>
      </c>
      <c r="P61" s="16">
        <f>IF(E61="","",IFERROR(VLOOKUP(E61,'Lists &amp; Instructions'!$A$2:$F$12,5,FALSE),""))</f>
        <v/>
      </c>
      <c r="Q61" s="16">
        <f>IF(E61="","",IFERROR(VLOOKUP(E61,'Lists &amp; Instructions'!$A$2:$F$12,2,FALSE),""))</f>
        <v/>
      </c>
      <c r="R61" s="50">
        <f>IF(E61="","",IFERROR(VLOOKUP(E61,'Lists &amp; Instructions'!$A$2:$F$12,3,FALSE),""))</f>
        <v/>
      </c>
      <c r="S61" s="16">
        <f>IF(H61="","",IF(H61&lt;TODAY(),"Harvest due",IF(H61-TODAY()&lt;=14,"Harvest soon","Growing")))</f>
        <v/>
      </c>
      <c r="T61" s="5" t="n"/>
    </row>
    <row r="62" ht="30" customHeight="1">
      <c r="A62" s="4" t="n"/>
      <c r="B62" s="4" t="n"/>
      <c r="C62" s="4" t="n"/>
      <c r="D62" s="4" t="n"/>
      <c r="E62" s="4" t="n"/>
      <c r="F62" s="5" t="n"/>
      <c r="G62" s="37" t="n"/>
      <c r="H62" s="38">
        <f>IF(OR(G62="",R62=""),"",G62+R62)</f>
        <v/>
      </c>
      <c r="I62" s="39" t="n"/>
      <c r="J62" s="9" t="n"/>
      <c r="K62" s="40" t="n"/>
      <c r="L62" s="39" t="n"/>
      <c r="M62" s="40" t="n"/>
      <c r="N62" s="41">
        <f>IF(OR(L62="",M62=""),"",L62*M62)</f>
        <v/>
      </c>
      <c r="O62" s="12">
        <f>IF(E62="","",IFERROR(VLOOKUP(E62,'Lists &amp; Instructions'!$A$2:$F$12,4,FALSE),""))</f>
        <v/>
      </c>
      <c r="P62" s="12">
        <f>IF(E62="","",IFERROR(VLOOKUP(E62,'Lists &amp; Instructions'!$A$2:$F$12,5,FALSE),""))</f>
        <v/>
      </c>
      <c r="Q62" s="12">
        <f>IF(E62="","",IFERROR(VLOOKUP(E62,'Lists &amp; Instructions'!$A$2:$F$12,2,FALSE),""))</f>
        <v/>
      </c>
      <c r="R62" s="49">
        <f>IF(E62="","",IFERROR(VLOOKUP(E62,'Lists &amp; Instructions'!$A$2:$F$12,3,FALSE),""))</f>
        <v/>
      </c>
      <c r="S62" s="12">
        <f>IF(H62="","",IF(H62&lt;TODAY(),"Harvest due",IF(H62-TODAY()&lt;=14,"Harvest soon","Growing")))</f>
        <v/>
      </c>
      <c r="T62" s="5" t="n"/>
    </row>
    <row r="63" ht="30" customHeight="1">
      <c r="A63" s="4" t="n"/>
      <c r="B63" s="4" t="n"/>
      <c r="C63" s="4" t="n"/>
      <c r="D63" s="4" t="n"/>
      <c r="E63" s="4" t="n"/>
      <c r="F63" s="5" t="n"/>
      <c r="G63" s="37" t="n"/>
      <c r="H63" s="42">
        <f>IF(OR(G63="",R63=""),"",G63+R63)</f>
        <v/>
      </c>
      <c r="I63" s="39" t="n"/>
      <c r="J63" s="9" t="n"/>
      <c r="K63" s="40" t="n"/>
      <c r="L63" s="39" t="n"/>
      <c r="M63" s="40" t="n"/>
      <c r="N63" s="43">
        <f>IF(OR(L63="",M63=""),"",L63*M63)</f>
        <v/>
      </c>
      <c r="O63" s="16">
        <f>IF(E63="","",IFERROR(VLOOKUP(E63,'Lists &amp; Instructions'!$A$2:$F$12,4,FALSE),""))</f>
        <v/>
      </c>
      <c r="P63" s="16">
        <f>IF(E63="","",IFERROR(VLOOKUP(E63,'Lists &amp; Instructions'!$A$2:$F$12,5,FALSE),""))</f>
        <v/>
      </c>
      <c r="Q63" s="16">
        <f>IF(E63="","",IFERROR(VLOOKUP(E63,'Lists &amp; Instructions'!$A$2:$F$12,2,FALSE),""))</f>
        <v/>
      </c>
      <c r="R63" s="50">
        <f>IF(E63="","",IFERROR(VLOOKUP(E63,'Lists &amp; Instructions'!$A$2:$F$12,3,FALSE),""))</f>
        <v/>
      </c>
      <c r="S63" s="16">
        <f>IF(H63="","",IF(H63&lt;TODAY(),"Harvest due",IF(H63-TODAY()&lt;=14,"Harvest soon","Growing")))</f>
        <v/>
      </c>
      <c r="T63" s="5" t="n"/>
    </row>
    <row r="64" ht="30" customHeight="1">
      <c r="A64" s="4" t="n"/>
      <c r="B64" s="4" t="n"/>
      <c r="C64" s="4" t="n"/>
      <c r="D64" s="4" t="n"/>
      <c r="E64" s="4" t="n"/>
      <c r="F64" s="5" t="n"/>
      <c r="G64" s="37" t="n"/>
      <c r="H64" s="38">
        <f>IF(OR(G64="",R64=""),"",G64+R64)</f>
        <v/>
      </c>
      <c r="I64" s="39" t="n"/>
      <c r="J64" s="9" t="n"/>
      <c r="K64" s="40" t="n"/>
      <c r="L64" s="39" t="n"/>
      <c r="M64" s="40" t="n"/>
      <c r="N64" s="41">
        <f>IF(OR(L64="",M64=""),"",L64*M64)</f>
        <v/>
      </c>
      <c r="O64" s="12">
        <f>IF(E64="","",IFERROR(VLOOKUP(E64,'Lists &amp; Instructions'!$A$2:$F$12,4,FALSE),""))</f>
        <v/>
      </c>
      <c r="P64" s="12">
        <f>IF(E64="","",IFERROR(VLOOKUP(E64,'Lists &amp; Instructions'!$A$2:$F$12,5,FALSE),""))</f>
        <v/>
      </c>
      <c r="Q64" s="12">
        <f>IF(E64="","",IFERROR(VLOOKUP(E64,'Lists &amp; Instructions'!$A$2:$F$12,2,FALSE),""))</f>
        <v/>
      </c>
      <c r="R64" s="49">
        <f>IF(E64="","",IFERROR(VLOOKUP(E64,'Lists &amp; Instructions'!$A$2:$F$12,3,FALSE),""))</f>
        <v/>
      </c>
      <c r="S64" s="12">
        <f>IF(H64="","",IF(H64&lt;TODAY(),"Harvest due",IF(H64-TODAY()&lt;=14,"Harvest soon","Growing")))</f>
        <v/>
      </c>
      <c r="T64" s="5" t="n"/>
    </row>
    <row r="65" ht="30" customHeight="1">
      <c r="A65" s="4" t="n"/>
      <c r="B65" s="4" t="n"/>
      <c r="C65" s="4" t="n"/>
      <c r="D65" s="4" t="n"/>
      <c r="E65" s="4" t="n"/>
      <c r="F65" s="5" t="n"/>
      <c r="G65" s="37" t="n"/>
      <c r="H65" s="42">
        <f>IF(OR(G65="",R65=""),"",G65+R65)</f>
        <v/>
      </c>
      <c r="I65" s="39" t="n"/>
      <c r="J65" s="9" t="n"/>
      <c r="K65" s="40" t="n"/>
      <c r="L65" s="39" t="n"/>
      <c r="M65" s="40" t="n"/>
      <c r="N65" s="43">
        <f>IF(OR(L65="",M65=""),"",L65*M65)</f>
        <v/>
      </c>
      <c r="O65" s="16">
        <f>IF(E65="","",IFERROR(VLOOKUP(E65,'Lists &amp; Instructions'!$A$2:$F$12,4,FALSE),""))</f>
        <v/>
      </c>
      <c r="P65" s="16">
        <f>IF(E65="","",IFERROR(VLOOKUP(E65,'Lists &amp; Instructions'!$A$2:$F$12,5,FALSE),""))</f>
        <v/>
      </c>
      <c r="Q65" s="16">
        <f>IF(E65="","",IFERROR(VLOOKUP(E65,'Lists &amp; Instructions'!$A$2:$F$12,2,FALSE),""))</f>
        <v/>
      </c>
      <c r="R65" s="50">
        <f>IF(E65="","",IFERROR(VLOOKUP(E65,'Lists &amp; Instructions'!$A$2:$F$12,3,FALSE),""))</f>
        <v/>
      </c>
      <c r="S65" s="16">
        <f>IF(H65="","",IF(H65&lt;TODAY(),"Harvest due",IF(H65-TODAY()&lt;=14,"Harvest soon","Growing")))</f>
        <v/>
      </c>
      <c r="T65" s="5" t="n"/>
    </row>
    <row r="66" ht="30" customHeight="1">
      <c r="A66" s="4" t="n"/>
      <c r="B66" s="4" t="n"/>
      <c r="C66" s="4" t="n"/>
      <c r="D66" s="4" t="n"/>
      <c r="E66" s="4" t="n"/>
      <c r="F66" s="5" t="n"/>
      <c r="G66" s="37" t="n"/>
      <c r="H66" s="38">
        <f>IF(OR(G66="",R66=""),"",G66+R66)</f>
        <v/>
      </c>
      <c r="I66" s="39" t="n"/>
      <c r="J66" s="9" t="n"/>
      <c r="K66" s="40" t="n"/>
      <c r="L66" s="39" t="n"/>
      <c r="M66" s="40" t="n"/>
      <c r="N66" s="41">
        <f>IF(OR(L66="",M66=""),"",L66*M66)</f>
        <v/>
      </c>
      <c r="O66" s="12">
        <f>IF(E66="","",IFERROR(VLOOKUP(E66,'Lists &amp; Instructions'!$A$2:$F$12,4,FALSE),""))</f>
        <v/>
      </c>
      <c r="P66" s="12">
        <f>IF(E66="","",IFERROR(VLOOKUP(E66,'Lists &amp; Instructions'!$A$2:$F$12,5,FALSE),""))</f>
        <v/>
      </c>
      <c r="Q66" s="12">
        <f>IF(E66="","",IFERROR(VLOOKUP(E66,'Lists &amp; Instructions'!$A$2:$F$12,2,FALSE),""))</f>
        <v/>
      </c>
      <c r="R66" s="49">
        <f>IF(E66="","",IFERROR(VLOOKUP(E66,'Lists &amp; Instructions'!$A$2:$F$12,3,FALSE),""))</f>
        <v/>
      </c>
      <c r="S66" s="12">
        <f>IF(H66="","",IF(H66&lt;TODAY(),"Harvest due",IF(H66-TODAY()&lt;=14,"Harvest soon","Growing")))</f>
        <v/>
      </c>
      <c r="T66" s="5" t="n"/>
    </row>
    <row r="67" ht="30" customHeight="1">
      <c r="A67" s="4" t="n"/>
      <c r="B67" s="4" t="n"/>
      <c r="C67" s="4" t="n"/>
      <c r="D67" s="4" t="n"/>
      <c r="E67" s="4" t="n"/>
      <c r="F67" s="5" t="n"/>
      <c r="G67" s="37" t="n"/>
      <c r="H67" s="42">
        <f>IF(OR(G67="",R67=""),"",G67+R67)</f>
        <v/>
      </c>
      <c r="I67" s="39" t="n"/>
      <c r="J67" s="9" t="n"/>
      <c r="K67" s="40" t="n"/>
      <c r="L67" s="39" t="n"/>
      <c r="M67" s="40" t="n"/>
      <c r="N67" s="43">
        <f>IF(OR(L67="",M67=""),"",L67*M67)</f>
        <v/>
      </c>
      <c r="O67" s="16">
        <f>IF(E67="","",IFERROR(VLOOKUP(E67,'Lists &amp; Instructions'!$A$2:$F$12,4,FALSE),""))</f>
        <v/>
      </c>
      <c r="P67" s="16">
        <f>IF(E67="","",IFERROR(VLOOKUP(E67,'Lists &amp; Instructions'!$A$2:$F$12,5,FALSE),""))</f>
        <v/>
      </c>
      <c r="Q67" s="16">
        <f>IF(E67="","",IFERROR(VLOOKUP(E67,'Lists &amp; Instructions'!$A$2:$F$12,2,FALSE),""))</f>
        <v/>
      </c>
      <c r="R67" s="50">
        <f>IF(E67="","",IFERROR(VLOOKUP(E67,'Lists &amp; Instructions'!$A$2:$F$12,3,FALSE),""))</f>
        <v/>
      </c>
      <c r="S67" s="16">
        <f>IF(H67="","",IF(H67&lt;TODAY(),"Harvest due",IF(H67-TODAY()&lt;=14,"Harvest soon","Growing")))</f>
        <v/>
      </c>
      <c r="T67" s="5" t="n"/>
    </row>
    <row r="68" ht="30" customHeight="1">
      <c r="A68" s="4" t="n"/>
      <c r="B68" s="4" t="n"/>
      <c r="C68" s="4" t="n"/>
      <c r="D68" s="4" t="n"/>
      <c r="E68" s="4" t="n"/>
      <c r="F68" s="5" t="n"/>
      <c r="G68" s="37" t="n"/>
      <c r="H68" s="38">
        <f>IF(OR(G68="",R68=""),"",G68+R68)</f>
        <v/>
      </c>
      <c r="I68" s="39" t="n"/>
      <c r="J68" s="9" t="n"/>
      <c r="K68" s="40" t="n"/>
      <c r="L68" s="39" t="n"/>
      <c r="M68" s="40" t="n"/>
      <c r="N68" s="41">
        <f>IF(OR(L68="",M68=""),"",L68*M68)</f>
        <v/>
      </c>
      <c r="O68" s="12">
        <f>IF(E68="","",IFERROR(VLOOKUP(E68,'Lists &amp; Instructions'!$A$2:$F$12,4,FALSE),""))</f>
        <v/>
      </c>
      <c r="P68" s="12">
        <f>IF(E68="","",IFERROR(VLOOKUP(E68,'Lists &amp; Instructions'!$A$2:$F$12,5,FALSE),""))</f>
        <v/>
      </c>
      <c r="Q68" s="12">
        <f>IF(E68="","",IFERROR(VLOOKUP(E68,'Lists &amp; Instructions'!$A$2:$F$12,2,FALSE),""))</f>
        <v/>
      </c>
      <c r="R68" s="49">
        <f>IF(E68="","",IFERROR(VLOOKUP(E68,'Lists &amp; Instructions'!$A$2:$F$12,3,FALSE),""))</f>
        <v/>
      </c>
      <c r="S68" s="12">
        <f>IF(H68="","",IF(H68&lt;TODAY(),"Harvest due",IF(H68-TODAY()&lt;=14,"Harvest soon","Growing")))</f>
        <v/>
      </c>
      <c r="T68" s="5" t="n"/>
    </row>
    <row r="69" ht="30" customHeight="1">
      <c r="A69" s="4" t="n"/>
      <c r="B69" s="4" t="n"/>
      <c r="C69" s="4" t="n"/>
      <c r="D69" s="4" t="n"/>
      <c r="E69" s="4" t="n"/>
      <c r="F69" s="5" t="n"/>
      <c r="G69" s="37" t="n"/>
      <c r="H69" s="42">
        <f>IF(OR(G69="",R69=""),"",G69+R69)</f>
        <v/>
      </c>
      <c r="I69" s="39" t="n"/>
      <c r="J69" s="9" t="n"/>
      <c r="K69" s="40" t="n"/>
      <c r="L69" s="39" t="n"/>
      <c r="M69" s="40" t="n"/>
      <c r="N69" s="43">
        <f>IF(OR(L69="",M69=""),"",L69*M69)</f>
        <v/>
      </c>
      <c r="O69" s="16">
        <f>IF(E69="","",IFERROR(VLOOKUP(E69,'Lists &amp; Instructions'!$A$2:$F$12,4,FALSE),""))</f>
        <v/>
      </c>
      <c r="P69" s="16">
        <f>IF(E69="","",IFERROR(VLOOKUP(E69,'Lists &amp; Instructions'!$A$2:$F$12,5,FALSE),""))</f>
        <v/>
      </c>
      <c r="Q69" s="16">
        <f>IF(E69="","",IFERROR(VLOOKUP(E69,'Lists &amp; Instructions'!$A$2:$F$12,2,FALSE),""))</f>
        <v/>
      </c>
      <c r="R69" s="50">
        <f>IF(E69="","",IFERROR(VLOOKUP(E69,'Lists &amp; Instructions'!$A$2:$F$12,3,FALSE),""))</f>
        <v/>
      </c>
      <c r="S69" s="16">
        <f>IF(H69="","",IF(H69&lt;TODAY(),"Harvest due",IF(H69-TODAY()&lt;=14,"Harvest soon","Growing")))</f>
        <v/>
      </c>
      <c r="T69" s="5" t="n"/>
    </row>
    <row r="70" ht="30" customHeight="1">
      <c r="A70" s="4" t="n"/>
      <c r="B70" s="4" t="n"/>
      <c r="C70" s="4" t="n"/>
      <c r="D70" s="4" t="n"/>
      <c r="E70" s="4" t="n"/>
      <c r="F70" s="5" t="n"/>
      <c r="G70" s="37" t="n"/>
      <c r="H70" s="38">
        <f>IF(OR(G70="",R70=""),"",G70+R70)</f>
        <v/>
      </c>
      <c r="I70" s="39" t="n"/>
      <c r="J70" s="9" t="n"/>
      <c r="K70" s="40" t="n"/>
      <c r="L70" s="39" t="n"/>
      <c r="M70" s="40" t="n"/>
      <c r="N70" s="41">
        <f>IF(OR(L70="",M70=""),"",L70*M70)</f>
        <v/>
      </c>
      <c r="O70" s="12">
        <f>IF(E70="","",IFERROR(VLOOKUP(E70,'Lists &amp; Instructions'!$A$2:$F$12,4,FALSE),""))</f>
        <v/>
      </c>
      <c r="P70" s="12">
        <f>IF(E70="","",IFERROR(VLOOKUP(E70,'Lists &amp; Instructions'!$A$2:$F$12,5,FALSE),""))</f>
        <v/>
      </c>
      <c r="Q70" s="12">
        <f>IF(E70="","",IFERROR(VLOOKUP(E70,'Lists &amp; Instructions'!$A$2:$F$12,2,FALSE),""))</f>
        <v/>
      </c>
      <c r="R70" s="49">
        <f>IF(E70="","",IFERROR(VLOOKUP(E70,'Lists &amp; Instructions'!$A$2:$F$12,3,FALSE),""))</f>
        <v/>
      </c>
      <c r="S70" s="12">
        <f>IF(H70="","",IF(H70&lt;TODAY(),"Harvest due",IF(H70-TODAY()&lt;=14,"Harvest soon","Growing")))</f>
        <v/>
      </c>
      <c r="T70" s="5" t="n"/>
    </row>
    <row r="71" ht="30" customHeight="1">
      <c r="A71" s="4" t="n"/>
      <c r="B71" s="4" t="n"/>
      <c r="C71" s="4" t="n"/>
      <c r="D71" s="4" t="n"/>
      <c r="E71" s="4" t="n"/>
      <c r="F71" s="5" t="n"/>
      <c r="G71" s="37" t="n"/>
      <c r="H71" s="42">
        <f>IF(OR(G71="",R71=""),"",G71+R71)</f>
        <v/>
      </c>
      <c r="I71" s="39" t="n"/>
      <c r="J71" s="9" t="n"/>
      <c r="K71" s="40" t="n"/>
      <c r="L71" s="39" t="n"/>
      <c r="M71" s="40" t="n"/>
      <c r="N71" s="43">
        <f>IF(OR(L71="",M71=""),"",L71*M71)</f>
        <v/>
      </c>
      <c r="O71" s="16">
        <f>IF(E71="","",IFERROR(VLOOKUP(E71,'Lists &amp; Instructions'!$A$2:$F$12,4,FALSE),""))</f>
        <v/>
      </c>
      <c r="P71" s="16">
        <f>IF(E71="","",IFERROR(VLOOKUP(E71,'Lists &amp; Instructions'!$A$2:$F$12,5,FALSE),""))</f>
        <v/>
      </c>
      <c r="Q71" s="16">
        <f>IF(E71="","",IFERROR(VLOOKUP(E71,'Lists &amp; Instructions'!$A$2:$F$12,2,FALSE),""))</f>
        <v/>
      </c>
      <c r="R71" s="50">
        <f>IF(E71="","",IFERROR(VLOOKUP(E71,'Lists &amp; Instructions'!$A$2:$F$12,3,FALSE),""))</f>
        <v/>
      </c>
      <c r="S71" s="16">
        <f>IF(H71="","",IF(H71&lt;TODAY(),"Harvest due",IF(H71-TODAY()&lt;=14,"Harvest soon","Growing")))</f>
        <v/>
      </c>
      <c r="T71" s="5" t="n"/>
    </row>
    <row r="72" ht="30" customHeight="1">
      <c r="A72" s="4" t="n"/>
      <c r="B72" s="4" t="n"/>
      <c r="C72" s="4" t="n"/>
      <c r="D72" s="4" t="n"/>
      <c r="E72" s="4" t="n"/>
      <c r="F72" s="5" t="n"/>
      <c r="G72" s="37" t="n"/>
      <c r="H72" s="38">
        <f>IF(OR(G72="",R72=""),"",G72+R72)</f>
        <v/>
      </c>
      <c r="I72" s="39" t="n"/>
      <c r="J72" s="9" t="n"/>
      <c r="K72" s="40" t="n"/>
      <c r="L72" s="39" t="n"/>
      <c r="M72" s="40" t="n"/>
      <c r="N72" s="41">
        <f>IF(OR(L72="",M72=""),"",L72*M72)</f>
        <v/>
      </c>
      <c r="O72" s="12">
        <f>IF(E72="","",IFERROR(VLOOKUP(E72,'Lists &amp; Instructions'!$A$2:$F$12,4,FALSE),""))</f>
        <v/>
      </c>
      <c r="P72" s="12">
        <f>IF(E72="","",IFERROR(VLOOKUP(E72,'Lists &amp; Instructions'!$A$2:$F$12,5,FALSE),""))</f>
        <v/>
      </c>
      <c r="Q72" s="12">
        <f>IF(E72="","",IFERROR(VLOOKUP(E72,'Lists &amp; Instructions'!$A$2:$F$12,2,FALSE),""))</f>
        <v/>
      </c>
      <c r="R72" s="49">
        <f>IF(E72="","",IFERROR(VLOOKUP(E72,'Lists &amp; Instructions'!$A$2:$F$12,3,FALSE),""))</f>
        <v/>
      </c>
      <c r="S72" s="12">
        <f>IF(H72="","",IF(H72&lt;TODAY(),"Harvest due",IF(H72-TODAY()&lt;=14,"Harvest soon","Growing")))</f>
        <v/>
      </c>
      <c r="T72" s="5" t="n"/>
    </row>
    <row r="73" ht="30" customHeight="1">
      <c r="A73" s="4" t="n"/>
      <c r="B73" s="4" t="n"/>
      <c r="C73" s="4" t="n"/>
      <c r="D73" s="4" t="n"/>
      <c r="E73" s="4" t="n"/>
      <c r="F73" s="5" t="n"/>
      <c r="G73" s="37" t="n"/>
      <c r="H73" s="42">
        <f>IF(OR(G73="",R73=""),"",G73+R73)</f>
        <v/>
      </c>
      <c r="I73" s="39" t="n"/>
      <c r="J73" s="9" t="n"/>
      <c r="K73" s="40" t="n"/>
      <c r="L73" s="39" t="n"/>
      <c r="M73" s="40" t="n"/>
      <c r="N73" s="43">
        <f>IF(OR(L73="",M73=""),"",L73*M73)</f>
        <v/>
      </c>
      <c r="O73" s="16">
        <f>IF(E73="","",IFERROR(VLOOKUP(E73,'Lists &amp; Instructions'!$A$2:$F$12,4,FALSE),""))</f>
        <v/>
      </c>
      <c r="P73" s="16">
        <f>IF(E73="","",IFERROR(VLOOKUP(E73,'Lists &amp; Instructions'!$A$2:$F$12,5,FALSE),""))</f>
        <v/>
      </c>
      <c r="Q73" s="16">
        <f>IF(E73="","",IFERROR(VLOOKUP(E73,'Lists &amp; Instructions'!$A$2:$F$12,2,FALSE),""))</f>
        <v/>
      </c>
      <c r="R73" s="50">
        <f>IF(E73="","",IFERROR(VLOOKUP(E73,'Lists &amp; Instructions'!$A$2:$F$12,3,FALSE),""))</f>
        <v/>
      </c>
      <c r="S73" s="16">
        <f>IF(H73="","",IF(H73&lt;TODAY(),"Harvest due",IF(H73-TODAY()&lt;=14,"Harvest soon","Growing")))</f>
        <v/>
      </c>
      <c r="T73" s="5" t="n"/>
    </row>
    <row r="74" ht="30" customHeight="1">
      <c r="A74" s="4" t="n"/>
      <c r="B74" s="4" t="n"/>
      <c r="C74" s="4" t="n"/>
      <c r="D74" s="4" t="n"/>
      <c r="E74" s="4" t="n"/>
      <c r="F74" s="5" t="n"/>
      <c r="G74" s="37" t="n"/>
      <c r="H74" s="38">
        <f>IF(OR(G74="",R74=""),"",G74+R74)</f>
        <v/>
      </c>
      <c r="I74" s="39" t="n"/>
      <c r="J74" s="9" t="n"/>
      <c r="K74" s="40" t="n"/>
      <c r="L74" s="39" t="n"/>
      <c r="M74" s="40" t="n"/>
      <c r="N74" s="41">
        <f>IF(OR(L74="",M74=""),"",L74*M74)</f>
        <v/>
      </c>
      <c r="O74" s="12">
        <f>IF(E74="","",IFERROR(VLOOKUP(E74,'Lists &amp; Instructions'!$A$2:$F$12,4,FALSE),""))</f>
        <v/>
      </c>
      <c r="P74" s="12">
        <f>IF(E74="","",IFERROR(VLOOKUP(E74,'Lists &amp; Instructions'!$A$2:$F$12,5,FALSE),""))</f>
        <v/>
      </c>
      <c r="Q74" s="12">
        <f>IF(E74="","",IFERROR(VLOOKUP(E74,'Lists &amp; Instructions'!$A$2:$F$12,2,FALSE),""))</f>
        <v/>
      </c>
      <c r="R74" s="49">
        <f>IF(E74="","",IFERROR(VLOOKUP(E74,'Lists &amp; Instructions'!$A$2:$F$12,3,FALSE),""))</f>
        <v/>
      </c>
      <c r="S74" s="12">
        <f>IF(H74="","",IF(H74&lt;TODAY(),"Harvest due",IF(H74-TODAY()&lt;=14,"Harvest soon","Growing")))</f>
        <v/>
      </c>
      <c r="T74" s="5" t="n"/>
    </row>
    <row r="75" ht="30" customHeight="1">
      <c r="A75" s="4" t="n"/>
      <c r="B75" s="4" t="n"/>
      <c r="C75" s="4" t="n"/>
      <c r="D75" s="4" t="n"/>
      <c r="E75" s="4" t="n"/>
      <c r="F75" s="5" t="n"/>
      <c r="G75" s="37" t="n"/>
      <c r="H75" s="42">
        <f>IF(OR(G75="",R75=""),"",G75+R75)</f>
        <v/>
      </c>
      <c r="I75" s="39" t="n"/>
      <c r="J75" s="9" t="n"/>
      <c r="K75" s="40" t="n"/>
      <c r="L75" s="39" t="n"/>
      <c r="M75" s="40" t="n"/>
      <c r="N75" s="43">
        <f>IF(OR(L75="",M75=""),"",L75*M75)</f>
        <v/>
      </c>
      <c r="O75" s="16">
        <f>IF(E75="","",IFERROR(VLOOKUP(E75,'Lists &amp; Instructions'!$A$2:$F$12,4,FALSE),""))</f>
        <v/>
      </c>
      <c r="P75" s="16">
        <f>IF(E75="","",IFERROR(VLOOKUP(E75,'Lists &amp; Instructions'!$A$2:$F$12,5,FALSE),""))</f>
        <v/>
      </c>
      <c r="Q75" s="16">
        <f>IF(E75="","",IFERROR(VLOOKUP(E75,'Lists &amp; Instructions'!$A$2:$F$12,2,FALSE),""))</f>
        <v/>
      </c>
      <c r="R75" s="50">
        <f>IF(E75="","",IFERROR(VLOOKUP(E75,'Lists &amp; Instructions'!$A$2:$F$12,3,FALSE),""))</f>
        <v/>
      </c>
      <c r="S75" s="16">
        <f>IF(H75="","",IF(H75&lt;TODAY(),"Harvest due",IF(H75-TODAY()&lt;=14,"Harvest soon","Growing")))</f>
        <v/>
      </c>
      <c r="T75" s="5" t="n"/>
    </row>
    <row r="76" ht="30" customHeight="1">
      <c r="A76" s="4" t="n"/>
      <c r="B76" s="4" t="n"/>
      <c r="C76" s="4" t="n"/>
      <c r="D76" s="4" t="n"/>
      <c r="E76" s="4" t="n"/>
      <c r="F76" s="5" t="n"/>
      <c r="G76" s="37" t="n"/>
      <c r="H76" s="38">
        <f>IF(OR(G76="",R76=""),"",G76+R76)</f>
        <v/>
      </c>
      <c r="I76" s="39" t="n"/>
      <c r="J76" s="9" t="n"/>
      <c r="K76" s="40" t="n"/>
      <c r="L76" s="39" t="n"/>
      <c r="M76" s="40" t="n"/>
      <c r="N76" s="41">
        <f>IF(OR(L76="",M76=""),"",L76*M76)</f>
        <v/>
      </c>
      <c r="O76" s="12">
        <f>IF(E76="","",IFERROR(VLOOKUP(E76,'Lists &amp; Instructions'!$A$2:$F$12,4,FALSE),""))</f>
        <v/>
      </c>
      <c r="P76" s="12">
        <f>IF(E76="","",IFERROR(VLOOKUP(E76,'Lists &amp; Instructions'!$A$2:$F$12,5,FALSE),""))</f>
        <v/>
      </c>
      <c r="Q76" s="12">
        <f>IF(E76="","",IFERROR(VLOOKUP(E76,'Lists &amp; Instructions'!$A$2:$F$12,2,FALSE),""))</f>
        <v/>
      </c>
      <c r="R76" s="49">
        <f>IF(E76="","",IFERROR(VLOOKUP(E76,'Lists &amp; Instructions'!$A$2:$F$12,3,FALSE),""))</f>
        <v/>
      </c>
      <c r="S76" s="12">
        <f>IF(H76="","",IF(H76&lt;TODAY(),"Harvest due",IF(H76-TODAY()&lt;=14,"Harvest soon","Growing")))</f>
        <v/>
      </c>
      <c r="T76" s="5" t="n"/>
    </row>
    <row r="77" ht="30" customHeight="1">
      <c r="A77" s="4" t="n"/>
      <c r="B77" s="4" t="n"/>
      <c r="C77" s="4" t="n"/>
      <c r="D77" s="4" t="n"/>
      <c r="E77" s="4" t="n"/>
      <c r="F77" s="5" t="n"/>
      <c r="G77" s="37" t="n"/>
      <c r="H77" s="42">
        <f>IF(OR(G77="",R77=""),"",G77+R77)</f>
        <v/>
      </c>
      <c r="I77" s="39" t="n"/>
      <c r="J77" s="9" t="n"/>
      <c r="K77" s="40" t="n"/>
      <c r="L77" s="39" t="n"/>
      <c r="M77" s="40" t="n"/>
      <c r="N77" s="43">
        <f>IF(OR(L77="",M77=""),"",L77*M77)</f>
        <v/>
      </c>
      <c r="O77" s="16">
        <f>IF(E77="","",IFERROR(VLOOKUP(E77,'Lists &amp; Instructions'!$A$2:$F$12,4,FALSE),""))</f>
        <v/>
      </c>
      <c r="P77" s="16">
        <f>IF(E77="","",IFERROR(VLOOKUP(E77,'Lists &amp; Instructions'!$A$2:$F$12,5,FALSE),""))</f>
        <v/>
      </c>
      <c r="Q77" s="16">
        <f>IF(E77="","",IFERROR(VLOOKUP(E77,'Lists &amp; Instructions'!$A$2:$F$12,2,FALSE),""))</f>
        <v/>
      </c>
      <c r="R77" s="50">
        <f>IF(E77="","",IFERROR(VLOOKUP(E77,'Lists &amp; Instructions'!$A$2:$F$12,3,FALSE),""))</f>
        <v/>
      </c>
      <c r="S77" s="16">
        <f>IF(H77="","",IF(H77&lt;TODAY(),"Harvest due",IF(H77-TODAY()&lt;=14,"Harvest soon","Growing")))</f>
        <v/>
      </c>
      <c r="T77" s="5" t="n"/>
    </row>
    <row r="78" ht="30" customHeight="1">
      <c r="A78" s="4" t="n"/>
      <c r="B78" s="4" t="n"/>
      <c r="C78" s="4" t="n"/>
      <c r="D78" s="4" t="n"/>
      <c r="E78" s="4" t="n"/>
      <c r="F78" s="5" t="n"/>
      <c r="G78" s="37" t="n"/>
      <c r="H78" s="38">
        <f>IF(OR(G78="",R78=""),"",G78+R78)</f>
        <v/>
      </c>
      <c r="I78" s="39" t="n"/>
      <c r="J78" s="9" t="n"/>
      <c r="K78" s="40" t="n"/>
      <c r="L78" s="39" t="n"/>
      <c r="M78" s="40" t="n"/>
      <c r="N78" s="41">
        <f>IF(OR(L78="",M78=""),"",L78*M78)</f>
        <v/>
      </c>
      <c r="O78" s="12">
        <f>IF(E78="","",IFERROR(VLOOKUP(E78,'Lists &amp; Instructions'!$A$2:$F$12,4,FALSE),""))</f>
        <v/>
      </c>
      <c r="P78" s="12">
        <f>IF(E78="","",IFERROR(VLOOKUP(E78,'Lists &amp; Instructions'!$A$2:$F$12,5,FALSE),""))</f>
        <v/>
      </c>
      <c r="Q78" s="12">
        <f>IF(E78="","",IFERROR(VLOOKUP(E78,'Lists &amp; Instructions'!$A$2:$F$12,2,FALSE),""))</f>
        <v/>
      </c>
      <c r="R78" s="49">
        <f>IF(E78="","",IFERROR(VLOOKUP(E78,'Lists &amp; Instructions'!$A$2:$F$12,3,FALSE),""))</f>
        <v/>
      </c>
      <c r="S78" s="12">
        <f>IF(H78="","",IF(H78&lt;TODAY(),"Harvest due",IF(H78-TODAY()&lt;=14,"Harvest soon","Growing")))</f>
        <v/>
      </c>
      <c r="T78" s="5" t="n"/>
    </row>
    <row r="79" ht="30" customHeight="1">
      <c r="A79" s="4" t="n"/>
      <c r="B79" s="4" t="n"/>
      <c r="C79" s="4" t="n"/>
      <c r="D79" s="4" t="n"/>
      <c r="E79" s="4" t="n"/>
      <c r="F79" s="5" t="n"/>
      <c r="G79" s="37" t="n"/>
      <c r="H79" s="42">
        <f>IF(OR(G79="",R79=""),"",G79+R79)</f>
        <v/>
      </c>
      <c r="I79" s="39" t="n"/>
      <c r="J79" s="9" t="n"/>
      <c r="K79" s="40" t="n"/>
      <c r="L79" s="39" t="n"/>
      <c r="M79" s="40" t="n"/>
      <c r="N79" s="43">
        <f>IF(OR(L79="",M79=""),"",L79*M79)</f>
        <v/>
      </c>
      <c r="O79" s="16">
        <f>IF(E79="","",IFERROR(VLOOKUP(E79,'Lists &amp; Instructions'!$A$2:$F$12,4,FALSE),""))</f>
        <v/>
      </c>
      <c r="P79" s="16">
        <f>IF(E79="","",IFERROR(VLOOKUP(E79,'Lists &amp; Instructions'!$A$2:$F$12,5,FALSE),""))</f>
        <v/>
      </c>
      <c r="Q79" s="16">
        <f>IF(E79="","",IFERROR(VLOOKUP(E79,'Lists &amp; Instructions'!$A$2:$F$12,2,FALSE),""))</f>
        <v/>
      </c>
      <c r="R79" s="50">
        <f>IF(E79="","",IFERROR(VLOOKUP(E79,'Lists &amp; Instructions'!$A$2:$F$12,3,FALSE),""))</f>
        <v/>
      </c>
      <c r="S79" s="16">
        <f>IF(H79="","",IF(H79&lt;TODAY(),"Harvest due",IF(H79-TODAY()&lt;=14,"Harvest soon","Growing")))</f>
        <v/>
      </c>
      <c r="T79" s="5" t="n"/>
    </row>
    <row r="80" ht="30" customHeight="1">
      <c r="A80" s="4" t="n"/>
      <c r="B80" s="4" t="n"/>
      <c r="C80" s="4" t="n"/>
      <c r="D80" s="4" t="n"/>
      <c r="E80" s="4" t="n"/>
      <c r="F80" s="5" t="n"/>
      <c r="G80" s="37" t="n"/>
      <c r="H80" s="38">
        <f>IF(OR(G80="",R80=""),"",G80+R80)</f>
        <v/>
      </c>
      <c r="I80" s="39" t="n"/>
      <c r="J80" s="9" t="n"/>
      <c r="K80" s="40" t="n"/>
      <c r="L80" s="39" t="n"/>
      <c r="M80" s="40" t="n"/>
      <c r="N80" s="41">
        <f>IF(OR(L80="",M80=""),"",L80*M80)</f>
        <v/>
      </c>
      <c r="O80" s="12">
        <f>IF(E80="","",IFERROR(VLOOKUP(E80,'Lists &amp; Instructions'!$A$2:$F$12,4,FALSE),""))</f>
        <v/>
      </c>
      <c r="P80" s="12">
        <f>IF(E80="","",IFERROR(VLOOKUP(E80,'Lists &amp; Instructions'!$A$2:$F$12,5,FALSE),""))</f>
        <v/>
      </c>
      <c r="Q80" s="12">
        <f>IF(E80="","",IFERROR(VLOOKUP(E80,'Lists &amp; Instructions'!$A$2:$F$12,2,FALSE),""))</f>
        <v/>
      </c>
      <c r="R80" s="49">
        <f>IF(E80="","",IFERROR(VLOOKUP(E80,'Lists &amp; Instructions'!$A$2:$F$12,3,FALSE),""))</f>
        <v/>
      </c>
      <c r="S80" s="12">
        <f>IF(H80="","",IF(H80&lt;TODAY(),"Harvest due",IF(H80-TODAY()&lt;=14,"Harvest soon","Growing")))</f>
        <v/>
      </c>
      <c r="T80" s="5" t="n"/>
    </row>
    <row r="81" ht="30" customHeight="1">
      <c r="A81" s="4" t="n"/>
      <c r="B81" s="4" t="n"/>
      <c r="C81" s="4" t="n"/>
      <c r="D81" s="4" t="n"/>
      <c r="E81" s="4" t="n"/>
      <c r="F81" s="5" t="n"/>
      <c r="G81" s="37" t="n"/>
      <c r="H81" s="42">
        <f>IF(OR(G81="",R81=""),"",G81+R81)</f>
        <v/>
      </c>
      <c r="I81" s="39" t="n"/>
      <c r="J81" s="9" t="n"/>
      <c r="K81" s="40" t="n"/>
      <c r="L81" s="39" t="n"/>
      <c r="M81" s="40" t="n"/>
      <c r="N81" s="43">
        <f>IF(OR(L81="",M81=""),"",L81*M81)</f>
        <v/>
      </c>
      <c r="O81" s="16">
        <f>IF(E81="","",IFERROR(VLOOKUP(E81,'Lists &amp; Instructions'!$A$2:$F$12,4,FALSE),""))</f>
        <v/>
      </c>
      <c r="P81" s="16">
        <f>IF(E81="","",IFERROR(VLOOKUP(E81,'Lists &amp; Instructions'!$A$2:$F$12,5,FALSE),""))</f>
        <v/>
      </c>
      <c r="Q81" s="16">
        <f>IF(E81="","",IFERROR(VLOOKUP(E81,'Lists &amp; Instructions'!$A$2:$F$12,2,FALSE),""))</f>
        <v/>
      </c>
      <c r="R81" s="50">
        <f>IF(E81="","",IFERROR(VLOOKUP(E81,'Lists &amp; Instructions'!$A$2:$F$12,3,FALSE),""))</f>
        <v/>
      </c>
      <c r="S81" s="16">
        <f>IF(H81="","",IF(H81&lt;TODAY(),"Harvest due",IF(H81-TODAY()&lt;=14,"Harvest soon","Growing")))</f>
        <v/>
      </c>
      <c r="T81" s="5" t="n"/>
    </row>
    <row r="82" ht="30" customHeight="1">
      <c r="A82" s="4" t="n"/>
      <c r="B82" s="4" t="n"/>
      <c r="C82" s="4" t="n"/>
      <c r="D82" s="4" t="n"/>
      <c r="E82" s="4" t="n"/>
      <c r="F82" s="5" t="n"/>
      <c r="G82" s="37" t="n"/>
      <c r="H82" s="38">
        <f>IF(OR(G82="",R82=""),"",G82+R82)</f>
        <v/>
      </c>
      <c r="I82" s="39" t="n"/>
      <c r="J82" s="9" t="n"/>
      <c r="K82" s="40" t="n"/>
      <c r="L82" s="39" t="n"/>
      <c r="M82" s="40" t="n"/>
      <c r="N82" s="41">
        <f>IF(OR(L82="",M82=""),"",L82*M82)</f>
        <v/>
      </c>
      <c r="O82" s="12">
        <f>IF(E82="","",IFERROR(VLOOKUP(E82,'Lists &amp; Instructions'!$A$2:$F$12,4,FALSE),""))</f>
        <v/>
      </c>
      <c r="P82" s="12">
        <f>IF(E82="","",IFERROR(VLOOKUP(E82,'Lists &amp; Instructions'!$A$2:$F$12,5,FALSE),""))</f>
        <v/>
      </c>
      <c r="Q82" s="12">
        <f>IF(E82="","",IFERROR(VLOOKUP(E82,'Lists &amp; Instructions'!$A$2:$F$12,2,FALSE),""))</f>
        <v/>
      </c>
      <c r="R82" s="49">
        <f>IF(E82="","",IFERROR(VLOOKUP(E82,'Lists &amp; Instructions'!$A$2:$F$12,3,FALSE),""))</f>
        <v/>
      </c>
      <c r="S82" s="12">
        <f>IF(H82="","",IF(H82&lt;TODAY(),"Harvest due",IF(H82-TODAY()&lt;=14,"Harvest soon","Growing")))</f>
        <v/>
      </c>
      <c r="T82" s="5" t="n"/>
    </row>
    <row r="83" ht="30" customHeight="1">
      <c r="A83" s="4" t="n"/>
      <c r="B83" s="4" t="n"/>
      <c r="C83" s="4" t="n"/>
      <c r="D83" s="4" t="n"/>
      <c r="E83" s="4" t="n"/>
      <c r="F83" s="5" t="n"/>
      <c r="G83" s="37" t="n"/>
      <c r="H83" s="42">
        <f>IF(OR(G83="",R83=""),"",G83+R83)</f>
        <v/>
      </c>
      <c r="I83" s="39" t="n"/>
      <c r="J83" s="9" t="n"/>
      <c r="K83" s="40" t="n"/>
      <c r="L83" s="39" t="n"/>
      <c r="M83" s="40" t="n"/>
      <c r="N83" s="43">
        <f>IF(OR(L83="",M83=""),"",L83*M83)</f>
        <v/>
      </c>
      <c r="O83" s="16">
        <f>IF(E83="","",IFERROR(VLOOKUP(E83,'Lists &amp; Instructions'!$A$2:$F$12,4,FALSE),""))</f>
        <v/>
      </c>
      <c r="P83" s="16">
        <f>IF(E83="","",IFERROR(VLOOKUP(E83,'Lists &amp; Instructions'!$A$2:$F$12,5,FALSE),""))</f>
        <v/>
      </c>
      <c r="Q83" s="16">
        <f>IF(E83="","",IFERROR(VLOOKUP(E83,'Lists &amp; Instructions'!$A$2:$F$12,2,FALSE),""))</f>
        <v/>
      </c>
      <c r="R83" s="50">
        <f>IF(E83="","",IFERROR(VLOOKUP(E83,'Lists &amp; Instructions'!$A$2:$F$12,3,FALSE),""))</f>
        <v/>
      </c>
      <c r="S83" s="16">
        <f>IF(H83="","",IF(H83&lt;TODAY(),"Harvest due",IF(H83-TODAY()&lt;=14,"Harvest soon","Growing")))</f>
        <v/>
      </c>
      <c r="T83" s="5" t="n"/>
    </row>
    <row r="84" ht="30" customHeight="1">
      <c r="A84" s="4" t="n"/>
      <c r="B84" s="4" t="n"/>
      <c r="C84" s="4" t="n"/>
      <c r="D84" s="4" t="n"/>
      <c r="E84" s="4" t="n"/>
      <c r="F84" s="5" t="n"/>
      <c r="G84" s="37" t="n"/>
      <c r="H84" s="38">
        <f>IF(OR(G84="",R84=""),"",G84+R84)</f>
        <v/>
      </c>
      <c r="I84" s="39" t="n"/>
      <c r="J84" s="9" t="n"/>
      <c r="K84" s="40" t="n"/>
      <c r="L84" s="39" t="n"/>
      <c r="M84" s="40" t="n"/>
      <c r="N84" s="41">
        <f>IF(OR(L84="",M84=""),"",L84*M84)</f>
        <v/>
      </c>
      <c r="O84" s="12">
        <f>IF(E84="","",IFERROR(VLOOKUP(E84,'Lists &amp; Instructions'!$A$2:$F$12,4,FALSE),""))</f>
        <v/>
      </c>
      <c r="P84" s="12">
        <f>IF(E84="","",IFERROR(VLOOKUP(E84,'Lists &amp; Instructions'!$A$2:$F$12,5,FALSE),""))</f>
        <v/>
      </c>
      <c r="Q84" s="12">
        <f>IF(E84="","",IFERROR(VLOOKUP(E84,'Lists &amp; Instructions'!$A$2:$F$12,2,FALSE),""))</f>
        <v/>
      </c>
      <c r="R84" s="49">
        <f>IF(E84="","",IFERROR(VLOOKUP(E84,'Lists &amp; Instructions'!$A$2:$F$12,3,FALSE),""))</f>
        <v/>
      </c>
      <c r="S84" s="12">
        <f>IF(H84="","",IF(H84&lt;TODAY(),"Harvest due",IF(H84-TODAY()&lt;=14,"Harvest soon","Growing")))</f>
        <v/>
      </c>
      <c r="T84" s="5" t="n"/>
    </row>
    <row r="85" ht="30" customHeight="1">
      <c r="A85" s="4" t="n"/>
      <c r="B85" s="4" t="n"/>
      <c r="C85" s="4" t="n"/>
      <c r="D85" s="4" t="n"/>
      <c r="E85" s="4" t="n"/>
      <c r="F85" s="5" t="n"/>
      <c r="G85" s="37" t="n"/>
      <c r="H85" s="42">
        <f>IF(OR(G85="",R85=""),"",G85+R85)</f>
        <v/>
      </c>
      <c r="I85" s="39" t="n"/>
      <c r="J85" s="9" t="n"/>
      <c r="K85" s="40" t="n"/>
      <c r="L85" s="39" t="n"/>
      <c r="M85" s="40" t="n"/>
      <c r="N85" s="43">
        <f>IF(OR(L85="",M85=""),"",L85*M85)</f>
        <v/>
      </c>
      <c r="O85" s="16">
        <f>IF(E85="","",IFERROR(VLOOKUP(E85,'Lists &amp; Instructions'!$A$2:$F$12,4,FALSE),""))</f>
        <v/>
      </c>
      <c r="P85" s="16">
        <f>IF(E85="","",IFERROR(VLOOKUP(E85,'Lists &amp; Instructions'!$A$2:$F$12,5,FALSE),""))</f>
        <v/>
      </c>
      <c r="Q85" s="16">
        <f>IF(E85="","",IFERROR(VLOOKUP(E85,'Lists &amp; Instructions'!$A$2:$F$12,2,FALSE),""))</f>
        <v/>
      </c>
      <c r="R85" s="50">
        <f>IF(E85="","",IFERROR(VLOOKUP(E85,'Lists &amp; Instructions'!$A$2:$F$12,3,FALSE),""))</f>
        <v/>
      </c>
      <c r="S85" s="16">
        <f>IF(H85="","",IF(H85&lt;TODAY(),"Harvest due",IF(H85-TODAY()&lt;=14,"Harvest soon","Growing")))</f>
        <v/>
      </c>
      <c r="T85" s="5" t="n"/>
    </row>
    <row r="86" ht="30" customHeight="1">
      <c r="A86" s="4" t="n"/>
      <c r="B86" s="4" t="n"/>
      <c r="C86" s="4" t="n"/>
      <c r="D86" s="4" t="n"/>
      <c r="E86" s="4" t="n"/>
      <c r="F86" s="5" t="n"/>
      <c r="G86" s="37" t="n"/>
      <c r="H86" s="38">
        <f>IF(OR(G86="",R86=""),"",G86+R86)</f>
        <v/>
      </c>
      <c r="I86" s="39" t="n"/>
      <c r="J86" s="9" t="n"/>
      <c r="K86" s="40" t="n"/>
      <c r="L86" s="39" t="n"/>
      <c r="M86" s="40" t="n"/>
      <c r="N86" s="41">
        <f>IF(OR(L86="",M86=""),"",L86*M86)</f>
        <v/>
      </c>
      <c r="O86" s="12">
        <f>IF(E86="","",IFERROR(VLOOKUP(E86,'Lists &amp; Instructions'!$A$2:$F$12,4,FALSE),""))</f>
        <v/>
      </c>
      <c r="P86" s="12">
        <f>IF(E86="","",IFERROR(VLOOKUP(E86,'Lists &amp; Instructions'!$A$2:$F$12,5,FALSE),""))</f>
        <v/>
      </c>
      <c r="Q86" s="12">
        <f>IF(E86="","",IFERROR(VLOOKUP(E86,'Lists &amp; Instructions'!$A$2:$F$12,2,FALSE),""))</f>
        <v/>
      </c>
      <c r="R86" s="49">
        <f>IF(E86="","",IFERROR(VLOOKUP(E86,'Lists &amp; Instructions'!$A$2:$F$12,3,FALSE),""))</f>
        <v/>
      </c>
      <c r="S86" s="12">
        <f>IF(H86="","",IF(H86&lt;TODAY(),"Harvest due",IF(H86-TODAY()&lt;=14,"Harvest soon","Growing")))</f>
        <v/>
      </c>
      <c r="T86" s="5" t="n"/>
    </row>
    <row r="87" ht="30" customHeight="1">
      <c r="A87" s="4" t="n"/>
      <c r="B87" s="4" t="n"/>
      <c r="C87" s="4" t="n"/>
      <c r="D87" s="4" t="n"/>
      <c r="E87" s="4" t="n"/>
      <c r="F87" s="5" t="n"/>
      <c r="G87" s="37" t="n"/>
      <c r="H87" s="42">
        <f>IF(OR(G87="",R87=""),"",G87+R87)</f>
        <v/>
      </c>
      <c r="I87" s="39" t="n"/>
      <c r="J87" s="9" t="n"/>
      <c r="K87" s="40" t="n"/>
      <c r="L87" s="39" t="n"/>
      <c r="M87" s="40" t="n"/>
      <c r="N87" s="43">
        <f>IF(OR(L87="",M87=""),"",L87*M87)</f>
        <v/>
      </c>
      <c r="O87" s="16">
        <f>IF(E87="","",IFERROR(VLOOKUP(E87,'Lists &amp; Instructions'!$A$2:$F$12,4,FALSE),""))</f>
        <v/>
      </c>
      <c r="P87" s="16">
        <f>IF(E87="","",IFERROR(VLOOKUP(E87,'Lists &amp; Instructions'!$A$2:$F$12,5,FALSE),""))</f>
        <v/>
      </c>
      <c r="Q87" s="16">
        <f>IF(E87="","",IFERROR(VLOOKUP(E87,'Lists &amp; Instructions'!$A$2:$F$12,2,FALSE),""))</f>
        <v/>
      </c>
      <c r="R87" s="50">
        <f>IF(E87="","",IFERROR(VLOOKUP(E87,'Lists &amp; Instructions'!$A$2:$F$12,3,FALSE),""))</f>
        <v/>
      </c>
      <c r="S87" s="16">
        <f>IF(H87="","",IF(H87&lt;TODAY(),"Harvest due",IF(H87-TODAY()&lt;=14,"Harvest soon","Growing")))</f>
        <v/>
      </c>
      <c r="T87" s="5" t="n"/>
    </row>
    <row r="88" ht="30" customHeight="1">
      <c r="A88" s="4" t="n"/>
      <c r="B88" s="4" t="n"/>
      <c r="C88" s="4" t="n"/>
      <c r="D88" s="4" t="n"/>
      <c r="E88" s="4" t="n"/>
      <c r="F88" s="5" t="n"/>
      <c r="G88" s="37" t="n"/>
      <c r="H88" s="38">
        <f>IF(OR(G88="",R88=""),"",G88+R88)</f>
        <v/>
      </c>
      <c r="I88" s="39" t="n"/>
      <c r="J88" s="9" t="n"/>
      <c r="K88" s="40" t="n"/>
      <c r="L88" s="39" t="n"/>
      <c r="M88" s="40" t="n"/>
      <c r="N88" s="41">
        <f>IF(OR(L88="",M88=""),"",L88*M88)</f>
        <v/>
      </c>
      <c r="O88" s="12">
        <f>IF(E88="","",IFERROR(VLOOKUP(E88,'Lists &amp; Instructions'!$A$2:$F$12,4,FALSE),""))</f>
        <v/>
      </c>
      <c r="P88" s="12">
        <f>IF(E88="","",IFERROR(VLOOKUP(E88,'Lists &amp; Instructions'!$A$2:$F$12,5,FALSE),""))</f>
        <v/>
      </c>
      <c r="Q88" s="12">
        <f>IF(E88="","",IFERROR(VLOOKUP(E88,'Lists &amp; Instructions'!$A$2:$F$12,2,FALSE),""))</f>
        <v/>
      </c>
      <c r="R88" s="49">
        <f>IF(E88="","",IFERROR(VLOOKUP(E88,'Lists &amp; Instructions'!$A$2:$F$12,3,FALSE),""))</f>
        <v/>
      </c>
      <c r="S88" s="12">
        <f>IF(H88="","",IF(H88&lt;TODAY(),"Harvest due",IF(H88-TODAY()&lt;=14,"Harvest soon","Growing")))</f>
        <v/>
      </c>
      <c r="T88" s="5" t="n"/>
    </row>
    <row r="89" ht="30" customHeight="1">
      <c r="A89" s="4" t="n"/>
      <c r="B89" s="4" t="n"/>
      <c r="C89" s="4" t="n"/>
      <c r="D89" s="4" t="n"/>
      <c r="E89" s="4" t="n"/>
      <c r="F89" s="5" t="n"/>
      <c r="G89" s="37" t="n"/>
      <c r="H89" s="42">
        <f>IF(OR(G89="",R89=""),"",G89+R89)</f>
        <v/>
      </c>
      <c r="I89" s="39" t="n"/>
      <c r="J89" s="9" t="n"/>
      <c r="K89" s="40" t="n"/>
      <c r="L89" s="39" t="n"/>
      <c r="M89" s="40" t="n"/>
      <c r="N89" s="43">
        <f>IF(OR(L89="",M89=""),"",L89*M89)</f>
        <v/>
      </c>
      <c r="O89" s="16">
        <f>IF(E89="","",IFERROR(VLOOKUP(E89,'Lists &amp; Instructions'!$A$2:$F$12,4,FALSE),""))</f>
        <v/>
      </c>
      <c r="P89" s="16">
        <f>IF(E89="","",IFERROR(VLOOKUP(E89,'Lists &amp; Instructions'!$A$2:$F$12,5,FALSE),""))</f>
        <v/>
      </c>
      <c r="Q89" s="16">
        <f>IF(E89="","",IFERROR(VLOOKUP(E89,'Lists &amp; Instructions'!$A$2:$F$12,2,FALSE),""))</f>
        <v/>
      </c>
      <c r="R89" s="50">
        <f>IF(E89="","",IFERROR(VLOOKUP(E89,'Lists &amp; Instructions'!$A$2:$F$12,3,FALSE),""))</f>
        <v/>
      </c>
      <c r="S89" s="16">
        <f>IF(H89="","",IF(H89&lt;TODAY(),"Harvest due",IF(H89-TODAY()&lt;=14,"Harvest soon","Growing")))</f>
        <v/>
      </c>
      <c r="T89" s="5" t="n"/>
    </row>
    <row r="90" ht="30" customHeight="1">
      <c r="A90" s="4" t="n"/>
      <c r="B90" s="4" t="n"/>
      <c r="C90" s="4" t="n"/>
      <c r="D90" s="4" t="n"/>
      <c r="E90" s="4" t="n"/>
      <c r="F90" s="5" t="n"/>
      <c r="G90" s="37" t="n"/>
      <c r="H90" s="38">
        <f>IF(OR(G90="",R90=""),"",G90+R90)</f>
        <v/>
      </c>
      <c r="I90" s="39" t="n"/>
      <c r="J90" s="9" t="n"/>
      <c r="K90" s="40" t="n"/>
      <c r="L90" s="39" t="n"/>
      <c r="M90" s="40" t="n"/>
      <c r="N90" s="41">
        <f>IF(OR(L90="",M90=""),"",L90*M90)</f>
        <v/>
      </c>
      <c r="O90" s="12">
        <f>IF(E90="","",IFERROR(VLOOKUP(E90,'Lists &amp; Instructions'!$A$2:$F$12,4,FALSE),""))</f>
        <v/>
      </c>
      <c r="P90" s="12">
        <f>IF(E90="","",IFERROR(VLOOKUP(E90,'Lists &amp; Instructions'!$A$2:$F$12,5,FALSE),""))</f>
        <v/>
      </c>
      <c r="Q90" s="12">
        <f>IF(E90="","",IFERROR(VLOOKUP(E90,'Lists &amp; Instructions'!$A$2:$F$12,2,FALSE),""))</f>
        <v/>
      </c>
      <c r="R90" s="49">
        <f>IF(E90="","",IFERROR(VLOOKUP(E90,'Lists &amp; Instructions'!$A$2:$F$12,3,FALSE),""))</f>
        <v/>
      </c>
      <c r="S90" s="12">
        <f>IF(H90="","",IF(H90&lt;TODAY(),"Harvest due",IF(H90-TODAY()&lt;=14,"Harvest soon","Growing")))</f>
        <v/>
      </c>
      <c r="T90" s="5" t="n"/>
    </row>
    <row r="91" ht="30" customHeight="1">
      <c r="A91" s="4" t="n"/>
      <c r="B91" s="4" t="n"/>
      <c r="C91" s="4" t="n"/>
      <c r="D91" s="4" t="n"/>
      <c r="E91" s="4" t="n"/>
      <c r="F91" s="5" t="n"/>
      <c r="G91" s="37" t="n"/>
      <c r="H91" s="42">
        <f>IF(OR(G91="",R91=""),"",G91+R91)</f>
        <v/>
      </c>
      <c r="I91" s="39" t="n"/>
      <c r="J91" s="9" t="n"/>
      <c r="K91" s="40" t="n"/>
      <c r="L91" s="39" t="n"/>
      <c r="M91" s="40" t="n"/>
      <c r="N91" s="43">
        <f>IF(OR(L91="",M91=""),"",L91*M91)</f>
        <v/>
      </c>
      <c r="O91" s="16">
        <f>IF(E91="","",IFERROR(VLOOKUP(E91,'Lists &amp; Instructions'!$A$2:$F$12,4,FALSE),""))</f>
        <v/>
      </c>
      <c r="P91" s="16">
        <f>IF(E91="","",IFERROR(VLOOKUP(E91,'Lists &amp; Instructions'!$A$2:$F$12,5,FALSE),""))</f>
        <v/>
      </c>
      <c r="Q91" s="16">
        <f>IF(E91="","",IFERROR(VLOOKUP(E91,'Lists &amp; Instructions'!$A$2:$F$12,2,FALSE),""))</f>
        <v/>
      </c>
      <c r="R91" s="50">
        <f>IF(E91="","",IFERROR(VLOOKUP(E91,'Lists &amp; Instructions'!$A$2:$F$12,3,FALSE),""))</f>
        <v/>
      </c>
      <c r="S91" s="16">
        <f>IF(H91="","",IF(H91&lt;TODAY(),"Harvest due",IF(H91-TODAY()&lt;=14,"Harvest soon","Growing")))</f>
        <v/>
      </c>
      <c r="T91" s="5" t="n"/>
    </row>
    <row r="92" ht="30" customHeight="1">
      <c r="A92" s="4" t="n"/>
      <c r="B92" s="4" t="n"/>
      <c r="C92" s="4" t="n"/>
      <c r="D92" s="4" t="n"/>
      <c r="E92" s="4" t="n"/>
      <c r="F92" s="5" t="n"/>
      <c r="G92" s="37" t="n"/>
      <c r="H92" s="38">
        <f>IF(OR(G92="",R92=""),"",G92+R92)</f>
        <v/>
      </c>
      <c r="I92" s="39" t="n"/>
      <c r="J92" s="9" t="n"/>
      <c r="K92" s="40" t="n"/>
      <c r="L92" s="39" t="n"/>
      <c r="M92" s="40" t="n"/>
      <c r="N92" s="41">
        <f>IF(OR(L92="",M92=""),"",L92*M92)</f>
        <v/>
      </c>
      <c r="O92" s="12">
        <f>IF(E92="","",IFERROR(VLOOKUP(E92,'Lists &amp; Instructions'!$A$2:$F$12,4,FALSE),""))</f>
        <v/>
      </c>
      <c r="P92" s="12">
        <f>IF(E92="","",IFERROR(VLOOKUP(E92,'Lists &amp; Instructions'!$A$2:$F$12,5,FALSE),""))</f>
        <v/>
      </c>
      <c r="Q92" s="12">
        <f>IF(E92="","",IFERROR(VLOOKUP(E92,'Lists &amp; Instructions'!$A$2:$F$12,2,FALSE),""))</f>
        <v/>
      </c>
      <c r="R92" s="49">
        <f>IF(E92="","",IFERROR(VLOOKUP(E92,'Lists &amp; Instructions'!$A$2:$F$12,3,FALSE),""))</f>
        <v/>
      </c>
      <c r="S92" s="12">
        <f>IF(H92="","",IF(H92&lt;TODAY(),"Harvest due",IF(H92-TODAY()&lt;=14,"Harvest soon","Growing")))</f>
        <v/>
      </c>
      <c r="T92" s="5" t="n"/>
    </row>
    <row r="93" ht="30" customHeight="1">
      <c r="A93" s="4" t="n"/>
      <c r="B93" s="4" t="n"/>
      <c r="C93" s="4" t="n"/>
      <c r="D93" s="4" t="n"/>
      <c r="E93" s="4" t="n"/>
      <c r="F93" s="5" t="n"/>
      <c r="G93" s="37" t="n"/>
      <c r="H93" s="42">
        <f>IF(OR(G93="",R93=""),"",G93+R93)</f>
        <v/>
      </c>
      <c r="I93" s="39" t="n"/>
      <c r="J93" s="9" t="n"/>
      <c r="K93" s="40" t="n"/>
      <c r="L93" s="39" t="n"/>
      <c r="M93" s="40" t="n"/>
      <c r="N93" s="43">
        <f>IF(OR(L93="",M93=""),"",L93*M93)</f>
        <v/>
      </c>
      <c r="O93" s="16">
        <f>IF(E93="","",IFERROR(VLOOKUP(E93,'Lists &amp; Instructions'!$A$2:$F$12,4,FALSE),""))</f>
        <v/>
      </c>
      <c r="P93" s="16">
        <f>IF(E93="","",IFERROR(VLOOKUP(E93,'Lists &amp; Instructions'!$A$2:$F$12,5,FALSE),""))</f>
        <v/>
      </c>
      <c r="Q93" s="16">
        <f>IF(E93="","",IFERROR(VLOOKUP(E93,'Lists &amp; Instructions'!$A$2:$F$12,2,FALSE),""))</f>
        <v/>
      </c>
      <c r="R93" s="50">
        <f>IF(E93="","",IFERROR(VLOOKUP(E93,'Lists &amp; Instructions'!$A$2:$F$12,3,FALSE),""))</f>
        <v/>
      </c>
      <c r="S93" s="16">
        <f>IF(H93="","",IF(H93&lt;TODAY(),"Harvest due",IF(H93-TODAY()&lt;=14,"Harvest soon","Growing")))</f>
        <v/>
      </c>
      <c r="T93" s="5" t="n"/>
    </row>
    <row r="94" ht="30" customHeight="1">
      <c r="A94" s="4" t="n"/>
      <c r="B94" s="4" t="n"/>
      <c r="C94" s="4" t="n"/>
      <c r="D94" s="4" t="n"/>
      <c r="E94" s="4" t="n"/>
      <c r="F94" s="5" t="n"/>
      <c r="G94" s="37" t="n"/>
      <c r="H94" s="38">
        <f>IF(OR(G94="",R94=""),"",G94+R94)</f>
        <v/>
      </c>
      <c r="I94" s="39" t="n"/>
      <c r="J94" s="9" t="n"/>
      <c r="K94" s="40" t="n"/>
      <c r="L94" s="39" t="n"/>
      <c r="M94" s="40" t="n"/>
      <c r="N94" s="41">
        <f>IF(OR(L94="",M94=""),"",L94*M94)</f>
        <v/>
      </c>
      <c r="O94" s="12">
        <f>IF(E94="","",IFERROR(VLOOKUP(E94,'Lists &amp; Instructions'!$A$2:$F$12,4,FALSE),""))</f>
        <v/>
      </c>
      <c r="P94" s="12">
        <f>IF(E94="","",IFERROR(VLOOKUP(E94,'Lists &amp; Instructions'!$A$2:$F$12,5,FALSE),""))</f>
        <v/>
      </c>
      <c r="Q94" s="12">
        <f>IF(E94="","",IFERROR(VLOOKUP(E94,'Lists &amp; Instructions'!$A$2:$F$12,2,FALSE),""))</f>
        <v/>
      </c>
      <c r="R94" s="49">
        <f>IF(E94="","",IFERROR(VLOOKUP(E94,'Lists &amp; Instructions'!$A$2:$F$12,3,FALSE),""))</f>
        <v/>
      </c>
      <c r="S94" s="12">
        <f>IF(H94="","",IF(H94&lt;TODAY(),"Harvest due",IF(H94-TODAY()&lt;=14,"Harvest soon","Growing")))</f>
        <v/>
      </c>
      <c r="T94" s="5" t="n"/>
    </row>
    <row r="95" ht="30" customHeight="1">
      <c r="A95" s="4" t="n"/>
      <c r="B95" s="4" t="n"/>
      <c r="C95" s="4" t="n"/>
      <c r="D95" s="4" t="n"/>
      <c r="E95" s="4" t="n"/>
      <c r="F95" s="5" t="n"/>
      <c r="G95" s="37" t="n"/>
      <c r="H95" s="42">
        <f>IF(OR(G95="",R95=""),"",G95+R95)</f>
        <v/>
      </c>
      <c r="I95" s="39" t="n"/>
      <c r="J95" s="9" t="n"/>
      <c r="K95" s="40" t="n"/>
      <c r="L95" s="39" t="n"/>
      <c r="M95" s="40" t="n"/>
      <c r="N95" s="43">
        <f>IF(OR(L95="",M95=""),"",L95*M95)</f>
        <v/>
      </c>
      <c r="O95" s="16">
        <f>IF(E95="","",IFERROR(VLOOKUP(E95,'Lists &amp; Instructions'!$A$2:$F$12,4,FALSE),""))</f>
        <v/>
      </c>
      <c r="P95" s="16">
        <f>IF(E95="","",IFERROR(VLOOKUP(E95,'Lists &amp; Instructions'!$A$2:$F$12,5,FALSE),""))</f>
        <v/>
      </c>
      <c r="Q95" s="16">
        <f>IF(E95="","",IFERROR(VLOOKUP(E95,'Lists &amp; Instructions'!$A$2:$F$12,2,FALSE),""))</f>
        <v/>
      </c>
      <c r="R95" s="50">
        <f>IF(E95="","",IFERROR(VLOOKUP(E95,'Lists &amp; Instructions'!$A$2:$F$12,3,FALSE),""))</f>
        <v/>
      </c>
      <c r="S95" s="16">
        <f>IF(H95="","",IF(H95&lt;TODAY(),"Harvest due",IF(H95-TODAY()&lt;=14,"Harvest soon","Growing")))</f>
        <v/>
      </c>
      <c r="T95" s="5" t="n"/>
    </row>
    <row r="96" ht="30" customHeight="1">
      <c r="A96" s="4" t="n"/>
      <c r="B96" s="4" t="n"/>
      <c r="C96" s="4" t="n"/>
      <c r="D96" s="4" t="n"/>
      <c r="E96" s="4" t="n"/>
      <c r="F96" s="5" t="n"/>
      <c r="G96" s="37" t="n"/>
      <c r="H96" s="38">
        <f>IF(OR(G96="",R96=""),"",G96+R96)</f>
        <v/>
      </c>
      <c r="I96" s="39" t="n"/>
      <c r="J96" s="9" t="n"/>
      <c r="K96" s="40" t="n"/>
      <c r="L96" s="39" t="n"/>
      <c r="M96" s="40" t="n"/>
      <c r="N96" s="41">
        <f>IF(OR(L96="",M96=""),"",L96*M96)</f>
        <v/>
      </c>
      <c r="O96" s="12">
        <f>IF(E96="","",IFERROR(VLOOKUP(E96,'Lists &amp; Instructions'!$A$2:$F$12,4,FALSE),""))</f>
        <v/>
      </c>
      <c r="P96" s="12">
        <f>IF(E96="","",IFERROR(VLOOKUP(E96,'Lists &amp; Instructions'!$A$2:$F$12,5,FALSE),""))</f>
        <v/>
      </c>
      <c r="Q96" s="12">
        <f>IF(E96="","",IFERROR(VLOOKUP(E96,'Lists &amp; Instructions'!$A$2:$F$12,2,FALSE),""))</f>
        <v/>
      </c>
      <c r="R96" s="49">
        <f>IF(E96="","",IFERROR(VLOOKUP(E96,'Lists &amp; Instructions'!$A$2:$F$12,3,FALSE),""))</f>
        <v/>
      </c>
      <c r="S96" s="12">
        <f>IF(H96="","",IF(H96&lt;TODAY(),"Harvest due",IF(H96-TODAY()&lt;=14,"Harvest soon","Growing")))</f>
        <v/>
      </c>
      <c r="T96" s="5" t="n"/>
    </row>
    <row r="97" ht="30" customHeight="1">
      <c r="A97" s="4" t="n"/>
      <c r="B97" s="4" t="n"/>
      <c r="C97" s="4" t="n"/>
      <c r="D97" s="4" t="n"/>
      <c r="E97" s="4" t="n"/>
      <c r="F97" s="5" t="n"/>
      <c r="G97" s="37" t="n"/>
      <c r="H97" s="42">
        <f>IF(OR(G97="",R97=""),"",G97+R97)</f>
        <v/>
      </c>
      <c r="I97" s="39" t="n"/>
      <c r="J97" s="9" t="n"/>
      <c r="K97" s="40" t="n"/>
      <c r="L97" s="39" t="n"/>
      <c r="M97" s="40" t="n"/>
      <c r="N97" s="43">
        <f>IF(OR(L97="",M97=""),"",L97*M97)</f>
        <v/>
      </c>
      <c r="O97" s="16">
        <f>IF(E97="","",IFERROR(VLOOKUP(E97,'Lists &amp; Instructions'!$A$2:$F$12,4,FALSE),""))</f>
        <v/>
      </c>
      <c r="P97" s="16">
        <f>IF(E97="","",IFERROR(VLOOKUP(E97,'Lists &amp; Instructions'!$A$2:$F$12,5,FALSE),""))</f>
        <v/>
      </c>
      <c r="Q97" s="16">
        <f>IF(E97="","",IFERROR(VLOOKUP(E97,'Lists &amp; Instructions'!$A$2:$F$12,2,FALSE),""))</f>
        <v/>
      </c>
      <c r="R97" s="50">
        <f>IF(E97="","",IFERROR(VLOOKUP(E97,'Lists &amp; Instructions'!$A$2:$F$12,3,FALSE),""))</f>
        <v/>
      </c>
      <c r="S97" s="16">
        <f>IF(H97="","",IF(H97&lt;TODAY(),"Harvest due",IF(H97-TODAY()&lt;=14,"Harvest soon","Growing")))</f>
        <v/>
      </c>
      <c r="T97" s="5" t="n"/>
    </row>
    <row r="98" ht="30" customHeight="1">
      <c r="A98" s="4" t="n"/>
      <c r="B98" s="4" t="n"/>
      <c r="C98" s="4" t="n"/>
      <c r="D98" s="4" t="n"/>
      <c r="E98" s="4" t="n"/>
      <c r="F98" s="5" t="n"/>
      <c r="G98" s="37" t="n"/>
      <c r="H98" s="38">
        <f>IF(OR(G98="",R98=""),"",G98+R98)</f>
        <v/>
      </c>
      <c r="I98" s="39" t="n"/>
      <c r="J98" s="9" t="n"/>
      <c r="K98" s="40" t="n"/>
      <c r="L98" s="39" t="n"/>
      <c r="M98" s="40" t="n"/>
      <c r="N98" s="41">
        <f>IF(OR(L98="",M98=""),"",L98*M98)</f>
        <v/>
      </c>
      <c r="O98" s="12">
        <f>IF(E98="","",IFERROR(VLOOKUP(E98,'Lists &amp; Instructions'!$A$2:$F$12,4,FALSE),""))</f>
        <v/>
      </c>
      <c r="P98" s="12">
        <f>IF(E98="","",IFERROR(VLOOKUP(E98,'Lists &amp; Instructions'!$A$2:$F$12,5,FALSE),""))</f>
        <v/>
      </c>
      <c r="Q98" s="12">
        <f>IF(E98="","",IFERROR(VLOOKUP(E98,'Lists &amp; Instructions'!$A$2:$F$12,2,FALSE),""))</f>
        <v/>
      </c>
      <c r="R98" s="49">
        <f>IF(E98="","",IFERROR(VLOOKUP(E98,'Lists &amp; Instructions'!$A$2:$F$12,3,FALSE),""))</f>
        <v/>
      </c>
      <c r="S98" s="12">
        <f>IF(H98="","",IF(H98&lt;TODAY(),"Harvest due",IF(H98-TODAY()&lt;=14,"Harvest soon","Growing")))</f>
        <v/>
      </c>
      <c r="T98" s="5" t="n"/>
    </row>
    <row r="99" ht="30" customHeight="1">
      <c r="A99" s="4" t="n"/>
      <c r="B99" s="4" t="n"/>
      <c r="C99" s="4" t="n"/>
      <c r="D99" s="4" t="n"/>
      <c r="E99" s="4" t="n"/>
      <c r="F99" s="5" t="n"/>
      <c r="G99" s="37" t="n"/>
      <c r="H99" s="42">
        <f>IF(OR(G99="",R99=""),"",G99+R99)</f>
        <v/>
      </c>
      <c r="I99" s="39" t="n"/>
      <c r="J99" s="9" t="n"/>
      <c r="K99" s="40" t="n"/>
      <c r="L99" s="39" t="n"/>
      <c r="M99" s="40" t="n"/>
      <c r="N99" s="43">
        <f>IF(OR(L99="",M99=""),"",L99*M99)</f>
        <v/>
      </c>
      <c r="O99" s="16">
        <f>IF(E99="","",IFERROR(VLOOKUP(E99,'Lists &amp; Instructions'!$A$2:$F$12,4,FALSE),""))</f>
        <v/>
      </c>
      <c r="P99" s="16">
        <f>IF(E99="","",IFERROR(VLOOKUP(E99,'Lists &amp; Instructions'!$A$2:$F$12,5,FALSE),""))</f>
        <v/>
      </c>
      <c r="Q99" s="16">
        <f>IF(E99="","",IFERROR(VLOOKUP(E99,'Lists &amp; Instructions'!$A$2:$F$12,2,FALSE),""))</f>
        <v/>
      </c>
      <c r="R99" s="50">
        <f>IF(E99="","",IFERROR(VLOOKUP(E99,'Lists &amp; Instructions'!$A$2:$F$12,3,FALSE),""))</f>
        <v/>
      </c>
      <c r="S99" s="16">
        <f>IF(H99="","",IF(H99&lt;TODAY(),"Harvest due",IF(H99-TODAY()&lt;=14,"Harvest soon","Growing")))</f>
        <v/>
      </c>
      <c r="T99" s="5" t="n"/>
    </row>
    <row r="100" ht="30" customHeight="1">
      <c r="A100" s="4" t="n"/>
      <c r="B100" s="4" t="n"/>
      <c r="C100" s="4" t="n"/>
      <c r="D100" s="4" t="n"/>
      <c r="E100" s="4" t="n"/>
      <c r="F100" s="5" t="n"/>
      <c r="G100" s="37" t="n"/>
      <c r="H100" s="38">
        <f>IF(OR(G100="",R100=""),"",G100+R100)</f>
        <v/>
      </c>
      <c r="I100" s="39" t="n"/>
      <c r="J100" s="9" t="n"/>
      <c r="K100" s="40" t="n"/>
      <c r="L100" s="39" t="n"/>
      <c r="M100" s="40" t="n"/>
      <c r="N100" s="41">
        <f>IF(OR(L100="",M100=""),"",L100*M100)</f>
        <v/>
      </c>
      <c r="O100" s="12">
        <f>IF(E100="","",IFERROR(VLOOKUP(E100,'Lists &amp; Instructions'!$A$2:$F$12,4,FALSE),""))</f>
        <v/>
      </c>
      <c r="P100" s="12">
        <f>IF(E100="","",IFERROR(VLOOKUP(E100,'Lists &amp; Instructions'!$A$2:$F$12,5,FALSE),""))</f>
        <v/>
      </c>
      <c r="Q100" s="12">
        <f>IF(E100="","",IFERROR(VLOOKUP(E100,'Lists &amp; Instructions'!$A$2:$F$12,2,FALSE),""))</f>
        <v/>
      </c>
      <c r="R100" s="49">
        <f>IF(E100="","",IFERROR(VLOOKUP(E100,'Lists &amp; Instructions'!$A$2:$F$12,3,FALSE),""))</f>
        <v/>
      </c>
      <c r="S100" s="12">
        <f>IF(H100="","",IF(H100&lt;TODAY(),"Harvest due",IF(H100-TODAY()&lt;=14,"Harvest soon","Growing")))</f>
        <v/>
      </c>
      <c r="T100" s="5" t="n"/>
    </row>
    <row r="101" ht="30" customHeight="1">
      <c r="A101" s="4" t="n"/>
      <c r="B101" s="4" t="n"/>
      <c r="C101" s="4" t="n"/>
      <c r="D101" s="4" t="n"/>
      <c r="E101" s="4" t="n"/>
      <c r="F101" s="5" t="n"/>
      <c r="G101" s="37" t="n"/>
      <c r="H101" s="42">
        <f>IF(OR(G101="",R101=""),"",G101+R101)</f>
        <v/>
      </c>
      <c r="I101" s="39" t="n"/>
      <c r="J101" s="9" t="n"/>
      <c r="K101" s="40" t="n"/>
      <c r="L101" s="39" t="n"/>
      <c r="M101" s="40" t="n"/>
      <c r="N101" s="43">
        <f>IF(OR(L101="",M101=""),"",L101*M101)</f>
        <v/>
      </c>
      <c r="O101" s="16">
        <f>IF(E101="","",IFERROR(VLOOKUP(E101,'Lists &amp; Instructions'!$A$2:$F$12,4,FALSE),""))</f>
        <v/>
      </c>
      <c r="P101" s="16">
        <f>IF(E101="","",IFERROR(VLOOKUP(E101,'Lists &amp; Instructions'!$A$2:$F$12,5,FALSE),""))</f>
        <v/>
      </c>
      <c r="Q101" s="16">
        <f>IF(E101="","",IFERROR(VLOOKUP(E101,'Lists &amp; Instructions'!$A$2:$F$12,2,FALSE),""))</f>
        <v/>
      </c>
      <c r="R101" s="50">
        <f>IF(E101="","",IFERROR(VLOOKUP(E101,'Lists &amp; Instructions'!$A$2:$F$12,3,FALSE),""))</f>
        <v/>
      </c>
      <c r="S101" s="16">
        <f>IF(H101="","",IF(H101&lt;TODAY(),"Harvest due",IF(H101-TODAY()&lt;=14,"Harvest soon","Growing")))</f>
        <v/>
      </c>
      <c r="T101" s="5" t="n"/>
    </row>
    <row r="102" ht="30" customHeight="1">
      <c r="A102" s="4" t="n"/>
      <c r="B102" s="4" t="n"/>
      <c r="C102" s="4" t="n"/>
      <c r="D102" s="4" t="n"/>
      <c r="E102" s="4" t="n"/>
      <c r="F102" s="5" t="n"/>
      <c r="G102" s="37" t="n"/>
      <c r="H102" s="38">
        <f>IF(OR(G102="",R102=""),"",G102+R102)</f>
        <v/>
      </c>
      <c r="I102" s="39" t="n"/>
      <c r="J102" s="9" t="n"/>
      <c r="K102" s="40" t="n"/>
      <c r="L102" s="39" t="n"/>
      <c r="M102" s="40" t="n"/>
      <c r="N102" s="41">
        <f>IF(OR(L102="",M102=""),"",L102*M102)</f>
        <v/>
      </c>
      <c r="O102" s="12">
        <f>IF(E102="","",IFERROR(VLOOKUP(E102,'Lists &amp; Instructions'!$A$2:$F$12,4,FALSE),""))</f>
        <v/>
      </c>
      <c r="P102" s="12">
        <f>IF(E102="","",IFERROR(VLOOKUP(E102,'Lists &amp; Instructions'!$A$2:$F$12,5,FALSE),""))</f>
        <v/>
      </c>
      <c r="Q102" s="12">
        <f>IF(E102="","",IFERROR(VLOOKUP(E102,'Lists &amp; Instructions'!$A$2:$F$12,2,FALSE),""))</f>
        <v/>
      </c>
      <c r="R102" s="49">
        <f>IF(E102="","",IFERROR(VLOOKUP(E102,'Lists &amp; Instructions'!$A$2:$F$12,3,FALSE),""))</f>
        <v/>
      </c>
      <c r="S102" s="12">
        <f>IF(H102="","",IF(H102&lt;TODAY(),"Harvest due",IF(H102-TODAY()&lt;=14,"Harvest soon","Growing")))</f>
        <v/>
      </c>
      <c r="T102" s="5" t="n"/>
    </row>
    <row r="103" ht="30" customHeight="1">
      <c r="A103" s="4" t="n"/>
      <c r="B103" s="4" t="n"/>
      <c r="C103" s="4" t="n"/>
      <c r="D103" s="4" t="n"/>
      <c r="E103" s="4" t="n"/>
      <c r="F103" s="5" t="n"/>
      <c r="G103" s="37" t="n"/>
      <c r="H103" s="42">
        <f>IF(OR(G103="",R103=""),"",G103+R103)</f>
        <v/>
      </c>
      <c r="I103" s="39" t="n"/>
      <c r="J103" s="9" t="n"/>
      <c r="K103" s="40" t="n"/>
      <c r="L103" s="39" t="n"/>
      <c r="M103" s="40" t="n"/>
      <c r="N103" s="43">
        <f>IF(OR(L103="",M103=""),"",L103*M103)</f>
        <v/>
      </c>
      <c r="O103" s="16">
        <f>IF(E103="","",IFERROR(VLOOKUP(E103,'Lists &amp; Instructions'!$A$2:$F$12,4,FALSE),""))</f>
        <v/>
      </c>
      <c r="P103" s="16">
        <f>IF(E103="","",IFERROR(VLOOKUP(E103,'Lists &amp; Instructions'!$A$2:$F$12,5,FALSE),""))</f>
        <v/>
      </c>
      <c r="Q103" s="16">
        <f>IF(E103="","",IFERROR(VLOOKUP(E103,'Lists &amp; Instructions'!$A$2:$F$12,2,FALSE),""))</f>
        <v/>
      </c>
      <c r="R103" s="50">
        <f>IF(E103="","",IFERROR(VLOOKUP(E103,'Lists &amp; Instructions'!$A$2:$F$12,3,FALSE),""))</f>
        <v/>
      </c>
      <c r="S103" s="16">
        <f>IF(H103="","",IF(H103&lt;TODAY(),"Harvest due",IF(H103-TODAY()&lt;=14,"Harvest soon","Growing")))</f>
        <v/>
      </c>
      <c r="T103" s="5" t="n"/>
    </row>
  </sheetData>
  <autoFilter ref="A3:T103"/>
  <mergeCells count="1">
    <mergeCell ref="A1:T1"/>
  </mergeCells>
  <conditionalFormatting sqref="S4:S103">
    <cfRule type="expression" priority="1" dxfId="0" stopIfTrue="1">
      <formula>$S4="Growing"</formula>
    </cfRule>
    <cfRule type="expression" priority="2" dxfId="1" stopIfTrue="1">
      <formula>$S4="Harvest soon"</formula>
    </cfRule>
    <cfRule type="expression" priority="3" dxfId="2" stopIfTrue="1">
      <formula>$S4="Harvest due"</formula>
    </cfRule>
  </conditionalFormatting>
  <dataValidations count="7">
    <dataValidation sqref="C4:C103" showErrorMessage="1" showInputMessage="1" allowBlank="1" type="list">
      <formula1>"Sydney,Melbourne,Brisbane,Perth,Adelaide,Gold Coast,Newcastle,Canberra,Hobart"</formula1>
    </dataValidation>
    <dataValidation sqref="E4:E103" showErrorMessage="1" showInputMessage="1" allowBlank="1" type="list">
      <formula1>'Lists &amp; Instructions'!$A$2:$A$12</formula1>
    </dataValidation>
    <dataValidation sqref="I4:I103" showErrorMessage="1" showInputMessage="1" allowBlank="1" type="decimal" operator="between">
      <formula1>0.1</formula1>
      <formula2>100</formula2>
    </dataValidation>
    <dataValidation sqref="J4:J103" showErrorMessage="1" showInputMessage="1" allowBlank="1" type="whole" operator="between">
      <formula1>1</formula1>
      <formula2>500</formula2>
    </dataValidation>
    <dataValidation sqref="K4:K103" showErrorMessage="1" showInputMessage="1" allowBlank="1" type="decimal" operator="between">
      <formula1>0</formula1>
      <formula2>1000</formula2>
    </dataValidation>
    <dataValidation sqref="L4:L103" showErrorMessage="1" showInputMessage="1" allowBlank="1" type="decimal" operator="between">
      <formula1>0</formula1>
      <formula2>500</formula2>
    </dataValidation>
    <dataValidation sqref="M4:M103" showErrorMessage="1" showInputMessage="1" allowBlank="1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03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34" customWidth="1" min="2" max="2"/>
    <col width="22.88" customWidth="1" min="3" max="3"/>
    <col width="22.8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hidden="1" width="34" customWidth="1" min="19" max="19"/>
    <col hidden="1" width="34" customWidth="1" min="20" max="20"/>
    <col hidden="1" width="34" customWidth="1" min="21" max="21"/>
    <col hidden="1" width="34" customWidth="1" min="22" max="22"/>
    <col hidden="1" width="34" customWidth="1" min="23" max="23"/>
  </cols>
  <sheetData>
    <row r="1" ht="28" customHeight="1">
      <c r="A1" s="51" t="inlineStr">
        <is>
          <t>Veggie Patch Dashboard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6" t="n"/>
    </row>
    <row r="2">
      <c r="A2" s="52" t="inlineStr">
        <is>
          <t>Summary metrics</t>
        </is>
      </c>
      <c r="B2" s="52" t="inlineStr">
        <is>
          <t>Current plan</t>
        </is>
      </c>
    </row>
    <row r="3" ht="24" customHeight="1">
      <c r="A3" s="53" t="inlineStr">
        <is>
          <t>Total Planned Cost</t>
        </is>
      </c>
      <c r="B3" s="54">
        <f>SUM('Patch Planner'!$K$4:$K$103)</f>
        <v/>
      </c>
      <c r="S3" s="55" t="inlineStr">
        <is>
          <t>Crop</t>
        </is>
      </c>
      <c r="T3" s="55" t="inlineStr">
        <is>
          <t>Estimated Harvest Value</t>
        </is>
      </c>
      <c r="U3" s="55" t="inlineStr">
        <is>
          <t>Planned Cost</t>
        </is>
      </c>
      <c r="V3" s="55" t="inlineStr">
        <is>
          <t>City</t>
        </is>
      </c>
      <c r="W3" s="55" t="inlineStr">
        <is>
          <t>Estimated Yield</t>
        </is>
      </c>
    </row>
    <row r="4" ht="24" customHeight="1">
      <c r="A4" s="53" t="inlineStr">
        <is>
          <t>Estimated Harvest Value</t>
        </is>
      </c>
      <c r="B4" s="54">
        <f>SUM('Patch Planner'!$N$4:$N$103)</f>
        <v/>
      </c>
      <c r="S4" s="56">
        <f>IF('Patch Planner'!$E$4="","",'Patch Planner'!$E$4)</f>
        <v/>
      </c>
      <c r="T4" s="56">
        <f>IF('Patch Planner'!$N$4="","",'Patch Planner'!$N$4)</f>
        <v/>
      </c>
      <c r="U4" s="56">
        <f>IF('Patch Planner'!$K$4="","",'Patch Planner'!$K$4)</f>
        <v/>
      </c>
      <c r="V4" s="56">
        <f>IF('Patch Planner'!$C$4="","",'Patch Planner'!$C$4)</f>
        <v/>
      </c>
      <c r="W4" s="56">
        <f>IF('Patch Planner'!$L$4="","",'Patch Planner'!$L$4)</f>
        <v/>
      </c>
    </row>
    <row r="5" ht="24" customHeight="1">
      <c r="A5" s="53" t="inlineStr">
        <is>
          <t>Total Estimated Yield</t>
        </is>
      </c>
      <c r="B5" s="57">
        <f>SUM('Patch Planner'!$L$4:$L$103)</f>
        <v/>
      </c>
      <c r="S5" s="58">
        <f>IF('Patch Planner'!$E$5="","",'Patch Planner'!$E$5)</f>
        <v/>
      </c>
      <c r="T5" s="58">
        <f>IF('Patch Planner'!$N$5="","",'Patch Planner'!$N$5)</f>
        <v/>
      </c>
      <c r="U5" s="58">
        <f>IF('Patch Planner'!$K$5="","",'Patch Planner'!$K$5)</f>
        <v/>
      </c>
      <c r="V5" s="58">
        <f>IF('Patch Planner'!$C$5="","",'Patch Planner'!$C$5)</f>
        <v/>
      </c>
      <c r="W5" s="58">
        <f>IF('Patch Planner'!$L$5="","",'Patch Planner'!$L$5)</f>
        <v/>
      </c>
    </row>
    <row r="6" ht="24" customHeight="1">
      <c r="A6" s="53" t="inlineStr">
        <is>
          <t>Estimated Return on Cost</t>
        </is>
      </c>
      <c r="B6" s="59">
        <f>IF(B3=0,0,(B4-B3)/B3)</f>
        <v/>
      </c>
      <c r="S6" s="56">
        <f>IF('Patch Planner'!$E$6="","",'Patch Planner'!$E$6)</f>
        <v/>
      </c>
      <c r="T6" s="56">
        <f>IF('Patch Planner'!$N$6="","",'Patch Planner'!$N$6)</f>
        <v/>
      </c>
      <c r="U6" s="56">
        <f>IF('Patch Planner'!$K$6="","",'Patch Planner'!$K$6)</f>
        <v/>
      </c>
      <c r="V6" s="56">
        <f>IF('Patch Planner'!$C$6="","",'Patch Planner'!$C$6)</f>
        <v/>
      </c>
      <c r="W6" s="56">
        <f>IF('Patch Planner'!$L$6="","",'Patch Planner'!$L$6)</f>
        <v/>
      </c>
    </row>
    <row r="7" ht="24" customHeight="1">
      <c r="A7" s="53" t="inlineStr">
        <is>
          <t>Average Yield per m²</t>
        </is>
      </c>
      <c r="B7" s="57">
        <f>IFERROR(AVERAGE('Patch Planner'!$L$4:$L$103),0)</f>
        <v/>
      </c>
      <c r="S7" s="58">
        <f>IF('Patch Planner'!$E$7="","",'Patch Planner'!$E$7)</f>
        <v/>
      </c>
      <c r="T7" s="58">
        <f>IF('Patch Planner'!$N$7="","",'Patch Planner'!$N$7)</f>
        <v/>
      </c>
      <c r="U7" s="58">
        <f>IF('Patch Planner'!$K$7="","",'Patch Planner'!$K$7)</f>
        <v/>
      </c>
      <c r="V7" s="58">
        <f>IF('Patch Planner'!$C$7="","",'Patch Planner'!$C$7)</f>
        <v/>
      </c>
      <c r="W7" s="58">
        <f>IF('Patch Planner'!$L$7="","",'Patch Planner'!$L$7)</f>
        <v/>
      </c>
    </row>
    <row r="8" ht="24" customHeight="1">
      <c r="A8" s="53" t="inlineStr">
        <is>
          <t>Crops Requiring Attention</t>
        </is>
      </c>
      <c r="B8" s="60">
        <f>COUNTIF('Patch Planner'!$S$4:$S$103,"Harvest soon")+COUNTIF('Patch Planner'!$S$4:$S$103,"Harvest due")</f>
        <v/>
      </c>
      <c r="S8" s="56">
        <f>IF('Patch Planner'!$E$8="","",'Patch Planner'!$E$8)</f>
        <v/>
      </c>
      <c r="T8" s="56">
        <f>IF('Patch Planner'!$N$8="","",'Patch Planner'!$N$8)</f>
        <v/>
      </c>
      <c r="U8" s="56">
        <f>IF('Patch Planner'!$K$8="","",'Patch Planner'!$K$8)</f>
        <v/>
      </c>
      <c r="V8" s="56">
        <f>IF('Patch Planner'!$C$8="","",'Patch Planner'!$C$8)</f>
        <v/>
      </c>
      <c r="W8" s="56">
        <f>IF('Patch Planner'!$L$8="","",'Patch Planner'!$L$8)</f>
        <v/>
      </c>
    </row>
    <row r="9">
      <c r="S9" s="58">
        <f>IF('Patch Planner'!$E$9="","",'Patch Planner'!$E$9)</f>
        <v/>
      </c>
      <c r="T9" s="58">
        <f>IF('Patch Planner'!$N$9="","",'Patch Planner'!$N$9)</f>
        <v/>
      </c>
      <c r="U9" s="58">
        <f>IF('Patch Planner'!$K$9="","",'Patch Planner'!$K$9)</f>
        <v/>
      </c>
      <c r="V9" s="58">
        <f>IF('Patch Planner'!$C$9="","",'Patch Planner'!$C$9)</f>
        <v/>
      </c>
      <c r="W9" s="58">
        <f>IF('Patch Planner'!$L$9="","",'Patch Planner'!$L$9)</f>
        <v/>
      </c>
    </row>
    <row r="10">
      <c r="A10" s="61" t="inlineStr">
        <is>
          <t>Seasonal planting guide</t>
        </is>
      </c>
      <c r="S10" s="56">
        <f>IF('Patch Planner'!$E$10="","",'Patch Planner'!$E$10)</f>
        <v/>
      </c>
      <c r="T10" s="56">
        <f>IF('Patch Planner'!$N$10="","",'Patch Planner'!$N$10)</f>
        <v/>
      </c>
      <c r="U10" s="56">
        <f>IF('Patch Planner'!$K$10="","",'Patch Planner'!$K$10)</f>
        <v/>
      </c>
      <c r="V10" s="56">
        <f>IF('Patch Planner'!$C$10="","",'Patch Planner'!$C$10)</f>
        <v/>
      </c>
      <c r="W10" s="56">
        <f>IF('Patch Planner'!$L$10="","",'Patch Planner'!$L$10)</f>
        <v/>
      </c>
    </row>
    <row r="11">
      <c r="A11" s="52" t="inlineStr">
        <is>
          <t>Crop</t>
        </is>
      </c>
      <c r="B11" s="52" t="inlineStr">
        <is>
          <t>Recommended Australian Season</t>
        </is>
      </c>
      <c r="C11" s="52" t="inlineStr">
        <is>
          <t>Days to Harvest</t>
        </is>
      </c>
      <c r="D11" s="52" t="inlineStr">
        <is>
          <t>Watering Frequency</t>
        </is>
      </c>
      <c r="S11" s="58">
        <f>IF('Patch Planner'!$E$11="","",'Patch Planner'!$E$11)</f>
        <v/>
      </c>
      <c r="T11" s="58">
        <f>IF('Patch Planner'!$N$11="","",'Patch Planner'!$N$11)</f>
        <v/>
      </c>
      <c r="U11" s="58">
        <f>IF('Patch Planner'!$K$11="","",'Patch Planner'!$K$11)</f>
        <v/>
      </c>
      <c r="V11" s="58">
        <f>IF('Patch Planner'!$C$11="","",'Patch Planner'!$C$11)</f>
        <v/>
      </c>
      <c r="W11" s="58">
        <f>IF('Patch Planner'!$L$11="","",'Patch Planner'!$L$11)</f>
        <v/>
      </c>
    </row>
    <row r="12">
      <c r="A12" s="56">
        <f>'Lists &amp; Instructions'!$A$2</f>
        <v/>
      </c>
      <c r="B12" s="53">
        <f>'Lists &amp; Instructions'!$B$2</f>
        <v/>
      </c>
      <c r="C12" s="56">
        <f>'Lists &amp; Instructions'!$C$2</f>
        <v/>
      </c>
      <c r="D12" s="53">
        <f>'Lists &amp; Instructions'!$D$2</f>
        <v/>
      </c>
      <c r="S12" s="56">
        <f>IF('Patch Planner'!$E$12="","",'Patch Planner'!$E$12)</f>
        <v/>
      </c>
      <c r="T12" s="56">
        <f>IF('Patch Planner'!$N$12="","",'Patch Planner'!$N$12)</f>
        <v/>
      </c>
      <c r="U12" s="56">
        <f>IF('Patch Planner'!$K$12="","",'Patch Planner'!$K$12)</f>
        <v/>
      </c>
      <c r="V12" s="56">
        <f>IF('Patch Planner'!$C$12="","",'Patch Planner'!$C$12)</f>
        <v/>
      </c>
      <c r="W12" s="56">
        <f>IF('Patch Planner'!$L$12="","",'Patch Planner'!$L$12)</f>
        <v/>
      </c>
    </row>
    <row r="13">
      <c r="A13" s="58">
        <f>'Lists &amp; Instructions'!$A$3</f>
        <v/>
      </c>
      <c r="B13" s="62">
        <f>'Lists &amp; Instructions'!$B$3</f>
        <v/>
      </c>
      <c r="C13" s="58">
        <f>'Lists &amp; Instructions'!$C$3</f>
        <v/>
      </c>
      <c r="D13" s="62">
        <f>'Lists &amp; Instructions'!$D$3</f>
        <v/>
      </c>
      <c r="S13" s="58">
        <f>IF('Patch Planner'!$E$13="","",'Patch Planner'!$E$13)</f>
        <v/>
      </c>
      <c r="T13" s="58">
        <f>IF('Patch Planner'!$N$13="","",'Patch Planner'!$N$13)</f>
        <v/>
      </c>
      <c r="U13" s="58">
        <f>IF('Patch Planner'!$K$13="","",'Patch Planner'!$K$13)</f>
        <v/>
      </c>
      <c r="V13" s="58">
        <f>IF('Patch Planner'!$C$13="","",'Patch Planner'!$C$13)</f>
        <v/>
      </c>
      <c r="W13" s="58">
        <f>IF('Patch Planner'!$L$13="","",'Patch Planner'!$L$13)</f>
        <v/>
      </c>
    </row>
    <row r="14">
      <c r="A14" s="56">
        <f>'Lists &amp; Instructions'!$A$4</f>
        <v/>
      </c>
      <c r="B14" s="53">
        <f>'Lists &amp; Instructions'!$B$4</f>
        <v/>
      </c>
      <c r="C14" s="56">
        <f>'Lists &amp; Instructions'!$C$4</f>
        <v/>
      </c>
      <c r="D14" s="53">
        <f>'Lists &amp; Instructions'!$D$4</f>
        <v/>
      </c>
      <c r="S14" s="56">
        <f>IF('Patch Planner'!$E$14="","",'Patch Planner'!$E$14)</f>
        <v/>
      </c>
      <c r="T14" s="56">
        <f>IF('Patch Planner'!$N$14="","",'Patch Planner'!$N$14)</f>
        <v/>
      </c>
      <c r="U14" s="56">
        <f>IF('Patch Planner'!$K$14="","",'Patch Planner'!$K$14)</f>
        <v/>
      </c>
      <c r="V14" s="56">
        <f>IF('Patch Planner'!$C$14="","",'Patch Planner'!$C$14)</f>
        <v/>
      </c>
      <c r="W14" s="56">
        <f>IF('Patch Planner'!$L$14="","",'Patch Planner'!$L$14)</f>
        <v/>
      </c>
    </row>
    <row r="15">
      <c r="A15" s="58">
        <f>'Lists &amp; Instructions'!$A$5</f>
        <v/>
      </c>
      <c r="B15" s="62">
        <f>'Lists &amp; Instructions'!$B$5</f>
        <v/>
      </c>
      <c r="C15" s="58">
        <f>'Lists &amp; Instructions'!$C$5</f>
        <v/>
      </c>
      <c r="D15" s="62">
        <f>'Lists &amp; Instructions'!$D$5</f>
        <v/>
      </c>
      <c r="S15" s="58">
        <f>IF('Patch Planner'!$E$15="","",'Patch Planner'!$E$15)</f>
        <v/>
      </c>
      <c r="T15" s="58">
        <f>IF('Patch Planner'!$N$15="","",'Patch Planner'!$N$15)</f>
        <v/>
      </c>
      <c r="U15" s="58">
        <f>IF('Patch Planner'!$K$15="","",'Patch Planner'!$K$15)</f>
        <v/>
      </c>
      <c r="V15" s="58">
        <f>IF('Patch Planner'!$C$15="","",'Patch Planner'!$C$15)</f>
        <v/>
      </c>
      <c r="W15" s="58">
        <f>IF('Patch Planner'!$L$15="","",'Patch Planner'!$L$15)</f>
        <v/>
      </c>
    </row>
    <row r="16">
      <c r="A16" s="56">
        <f>'Lists &amp; Instructions'!$A$6</f>
        <v/>
      </c>
      <c r="B16" s="53">
        <f>'Lists &amp; Instructions'!$B$6</f>
        <v/>
      </c>
      <c r="C16" s="56">
        <f>'Lists &amp; Instructions'!$C$6</f>
        <v/>
      </c>
      <c r="D16" s="53">
        <f>'Lists &amp; Instructions'!$D$6</f>
        <v/>
      </c>
      <c r="S16" s="56">
        <f>IF('Patch Planner'!$E$16="","",'Patch Planner'!$E$16)</f>
        <v/>
      </c>
      <c r="T16" s="56">
        <f>IF('Patch Planner'!$N$16="","",'Patch Planner'!$N$16)</f>
        <v/>
      </c>
      <c r="U16" s="56">
        <f>IF('Patch Planner'!$K$16="","",'Patch Planner'!$K$16)</f>
        <v/>
      </c>
      <c r="V16" s="56">
        <f>IF('Patch Planner'!$C$16="","",'Patch Planner'!$C$16)</f>
        <v/>
      </c>
      <c r="W16" s="56">
        <f>IF('Patch Planner'!$L$16="","",'Patch Planner'!$L$16)</f>
        <v/>
      </c>
    </row>
    <row r="17">
      <c r="A17" s="58">
        <f>'Lists &amp; Instructions'!$A$7</f>
        <v/>
      </c>
      <c r="B17" s="62">
        <f>'Lists &amp; Instructions'!$B$7</f>
        <v/>
      </c>
      <c r="C17" s="58">
        <f>'Lists &amp; Instructions'!$C$7</f>
        <v/>
      </c>
      <c r="D17" s="62">
        <f>'Lists &amp; Instructions'!$D$7</f>
        <v/>
      </c>
      <c r="S17" s="58">
        <f>IF('Patch Planner'!$E$17="","",'Patch Planner'!$E$17)</f>
        <v/>
      </c>
      <c r="T17" s="58">
        <f>IF('Patch Planner'!$N$17="","",'Patch Planner'!$N$17)</f>
        <v/>
      </c>
      <c r="U17" s="58">
        <f>IF('Patch Planner'!$K$17="","",'Patch Planner'!$K$17)</f>
        <v/>
      </c>
      <c r="V17" s="58">
        <f>IF('Patch Planner'!$C$17="","",'Patch Planner'!$C$17)</f>
        <v/>
      </c>
      <c r="W17" s="58">
        <f>IF('Patch Planner'!$L$17="","",'Patch Planner'!$L$17)</f>
        <v/>
      </c>
    </row>
    <row r="18">
      <c r="A18" s="56">
        <f>'Lists &amp; Instructions'!$A$8</f>
        <v/>
      </c>
      <c r="B18" s="53">
        <f>'Lists &amp; Instructions'!$B$8</f>
        <v/>
      </c>
      <c r="C18" s="56">
        <f>'Lists &amp; Instructions'!$C$8</f>
        <v/>
      </c>
      <c r="D18" s="53">
        <f>'Lists &amp; Instructions'!$D$8</f>
        <v/>
      </c>
      <c r="S18" s="56">
        <f>IF('Patch Planner'!$E$18="","",'Patch Planner'!$E$18)</f>
        <v/>
      </c>
      <c r="T18" s="56">
        <f>IF('Patch Planner'!$N$18="","",'Patch Planner'!$N$18)</f>
        <v/>
      </c>
      <c r="U18" s="56">
        <f>IF('Patch Planner'!$K$18="","",'Patch Planner'!$K$18)</f>
        <v/>
      </c>
      <c r="V18" s="56">
        <f>IF('Patch Planner'!$C$18="","",'Patch Planner'!$C$18)</f>
        <v/>
      </c>
      <c r="W18" s="56">
        <f>IF('Patch Planner'!$L$18="","",'Patch Planner'!$L$18)</f>
        <v/>
      </c>
    </row>
    <row r="19">
      <c r="A19" s="58">
        <f>'Lists &amp; Instructions'!$A$9</f>
        <v/>
      </c>
      <c r="B19" s="62">
        <f>'Lists &amp; Instructions'!$B$9</f>
        <v/>
      </c>
      <c r="C19" s="58">
        <f>'Lists &amp; Instructions'!$C$9</f>
        <v/>
      </c>
      <c r="D19" s="62">
        <f>'Lists &amp; Instructions'!$D$9</f>
        <v/>
      </c>
      <c r="S19" s="58">
        <f>IF('Patch Planner'!$E$19="","",'Patch Planner'!$E$19)</f>
        <v/>
      </c>
      <c r="T19" s="58">
        <f>IF('Patch Planner'!$N$19="","",'Patch Planner'!$N$19)</f>
        <v/>
      </c>
      <c r="U19" s="58">
        <f>IF('Patch Planner'!$K$19="","",'Patch Planner'!$K$19)</f>
        <v/>
      </c>
      <c r="V19" s="58">
        <f>IF('Patch Planner'!$C$19="","",'Patch Planner'!$C$19)</f>
        <v/>
      </c>
      <c r="W19" s="58">
        <f>IF('Patch Planner'!$L$19="","",'Patch Planner'!$L$19)</f>
        <v/>
      </c>
    </row>
    <row r="20">
      <c r="A20" s="56">
        <f>'Lists &amp; Instructions'!$A$10</f>
        <v/>
      </c>
      <c r="B20" s="53">
        <f>'Lists &amp; Instructions'!$B$10</f>
        <v/>
      </c>
      <c r="C20" s="56">
        <f>'Lists &amp; Instructions'!$C$10</f>
        <v/>
      </c>
      <c r="D20" s="53">
        <f>'Lists &amp; Instructions'!$D$10</f>
        <v/>
      </c>
      <c r="S20" s="56">
        <f>IF('Patch Planner'!$E$20="","",'Patch Planner'!$E$20)</f>
        <v/>
      </c>
      <c r="T20" s="56">
        <f>IF('Patch Planner'!$N$20="","",'Patch Planner'!$N$20)</f>
        <v/>
      </c>
      <c r="U20" s="56">
        <f>IF('Patch Planner'!$K$20="","",'Patch Planner'!$K$20)</f>
        <v/>
      </c>
      <c r="V20" s="56">
        <f>IF('Patch Planner'!$C$20="","",'Patch Planner'!$C$20)</f>
        <v/>
      </c>
      <c r="W20" s="56">
        <f>IF('Patch Planner'!$L$20="","",'Patch Planner'!$L$20)</f>
        <v/>
      </c>
    </row>
    <row r="21">
      <c r="A21" s="58">
        <f>'Lists &amp; Instructions'!$A$11</f>
        <v/>
      </c>
      <c r="B21" s="62">
        <f>'Lists &amp; Instructions'!$B$11</f>
        <v/>
      </c>
      <c r="C21" s="58">
        <f>'Lists &amp; Instructions'!$C$11</f>
        <v/>
      </c>
      <c r="D21" s="62">
        <f>'Lists &amp; Instructions'!$D$11</f>
        <v/>
      </c>
      <c r="S21" s="58">
        <f>IF('Patch Planner'!$E$21="","",'Patch Planner'!$E$21)</f>
        <v/>
      </c>
      <c r="T21" s="58">
        <f>IF('Patch Planner'!$N$21="","",'Patch Planner'!$N$21)</f>
        <v/>
      </c>
      <c r="U21" s="58">
        <f>IF('Patch Planner'!$K$21="","",'Patch Planner'!$K$21)</f>
        <v/>
      </c>
      <c r="V21" s="58">
        <f>IF('Patch Planner'!$C$21="","",'Patch Planner'!$C$21)</f>
        <v/>
      </c>
      <c r="W21" s="58">
        <f>IF('Patch Planner'!$L$21="","",'Patch Planner'!$L$21)</f>
        <v/>
      </c>
    </row>
    <row r="22">
      <c r="A22" s="56">
        <f>'Lists &amp; Instructions'!$A$12</f>
        <v/>
      </c>
      <c r="B22" s="53">
        <f>'Lists &amp; Instructions'!$B$12</f>
        <v/>
      </c>
      <c r="C22" s="56">
        <f>'Lists &amp; Instructions'!$C$12</f>
        <v/>
      </c>
      <c r="D22" s="53">
        <f>'Lists &amp; Instructions'!$D$12</f>
        <v/>
      </c>
      <c r="S22" s="56">
        <f>IF('Patch Planner'!$E$22="","",'Patch Planner'!$E$22)</f>
        <v/>
      </c>
      <c r="T22" s="56">
        <f>IF('Patch Planner'!$N$22="","",'Patch Planner'!$N$22)</f>
        <v/>
      </c>
      <c r="U22" s="56">
        <f>IF('Patch Planner'!$K$22="","",'Patch Planner'!$K$22)</f>
        <v/>
      </c>
      <c r="V22" s="56">
        <f>IF('Patch Planner'!$C$22="","",'Patch Planner'!$C$22)</f>
        <v/>
      </c>
      <c r="W22" s="56">
        <f>IF('Patch Planner'!$L$22="","",'Patch Planner'!$L$22)</f>
        <v/>
      </c>
    </row>
    <row r="23">
      <c r="S23" s="58">
        <f>IF('Patch Planner'!$E$23="","",'Patch Planner'!$E$23)</f>
        <v/>
      </c>
      <c r="T23" s="58">
        <f>IF('Patch Planner'!$N$23="","",'Patch Planner'!$N$23)</f>
        <v/>
      </c>
      <c r="U23" s="58">
        <f>IF('Patch Planner'!$K$23="","",'Patch Planner'!$K$23)</f>
        <v/>
      </c>
      <c r="V23" s="58">
        <f>IF('Patch Planner'!$C$23="","",'Patch Planner'!$C$23)</f>
        <v/>
      </c>
      <c r="W23" s="58">
        <f>IF('Patch Planner'!$L$23="","",'Patch Planner'!$L$23)</f>
        <v/>
      </c>
    </row>
    <row r="24">
      <c r="S24" s="56">
        <f>IF('Patch Planner'!$E$24="","",'Patch Planner'!$E$24)</f>
        <v/>
      </c>
      <c r="T24" s="56">
        <f>IF('Patch Planner'!$N$24="","",'Patch Planner'!$N$24)</f>
        <v/>
      </c>
      <c r="U24" s="56">
        <f>IF('Patch Planner'!$K$24="","",'Patch Planner'!$K$24)</f>
        <v/>
      </c>
      <c r="V24" s="56">
        <f>IF('Patch Planner'!$C$24="","",'Patch Planner'!$C$24)</f>
        <v/>
      </c>
      <c r="W24" s="56">
        <f>IF('Patch Planner'!$L$24="","",'Patch Planner'!$L$24)</f>
        <v/>
      </c>
    </row>
    <row r="25">
      <c r="S25" s="58">
        <f>IF('Patch Planner'!$E$25="","",'Patch Planner'!$E$25)</f>
        <v/>
      </c>
      <c r="T25" s="58">
        <f>IF('Patch Planner'!$N$25="","",'Patch Planner'!$N$25)</f>
        <v/>
      </c>
      <c r="U25" s="58">
        <f>IF('Patch Planner'!$K$25="","",'Patch Planner'!$K$25)</f>
        <v/>
      </c>
      <c r="V25" s="58">
        <f>IF('Patch Planner'!$C$25="","",'Patch Planner'!$C$25)</f>
        <v/>
      </c>
      <c r="W25" s="58">
        <f>IF('Patch Planner'!$L$25="","",'Patch Planner'!$L$25)</f>
        <v/>
      </c>
    </row>
    <row r="26">
      <c r="S26" s="56">
        <f>IF('Patch Planner'!$E$26="","",'Patch Planner'!$E$26)</f>
        <v/>
      </c>
      <c r="T26" s="56">
        <f>IF('Patch Planner'!$N$26="","",'Patch Planner'!$N$26)</f>
        <v/>
      </c>
      <c r="U26" s="56">
        <f>IF('Patch Planner'!$K$26="","",'Patch Planner'!$K$26)</f>
        <v/>
      </c>
      <c r="V26" s="56">
        <f>IF('Patch Planner'!$C$26="","",'Patch Planner'!$C$26)</f>
        <v/>
      </c>
      <c r="W26" s="56">
        <f>IF('Patch Planner'!$L$26="","",'Patch Planner'!$L$26)</f>
        <v/>
      </c>
    </row>
    <row r="27">
      <c r="S27" s="58">
        <f>IF('Patch Planner'!$E$27="","",'Patch Planner'!$E$27)</f>
        <v/>
      </c>
      <c r="T27" s="58">
        <f>IF('Patch Planner'!$N$27="","",'Patch Planner'!$N$27)</f>
        <v/>
      </c>
      <c r="U27" s="58">
        <f>IF('Patch Planner'!$K$27="","",'Patch Planner'!$K$27)</f>
        <v/>
      </c>
      <c r="V27" s="58">
        <f>IF('Patch Planner'!$C$27="","",'Patch Planner'!$C$27)</f>
        <v/>
      </c>
      <c r="W27" s="58">
        <f>IF('Patch Planner'!$L$27="","",'Patch Planner'!$L$27)</f>
        <v/>
      </c>
    </row>
    <row r="28">
      <c r="S28" s="56">
        <f>IF('Patch Planner'!$E$28="","",'Patch Planner'!$E$28)</f>
        <v/>
      </c>
      <c r="T28" s="56">
        <f>IF('Patch Planner'!$N$28="","",'Patch Planner'!$N$28)</f>
        <v/>
      </c>
      <c r="U28" s="56">
        <f>IF('Patch Planner'!$K$28="","",'Patch Planner'!$K$28)</f>
        <v/>
      </c>
      <c r="V28" s="56">
        <f>IF('Patch Planner'!$C$28="","",'Patch Planner'!$C$28)</f>
        <v/>
      </c>
      <c r="W28" s="56">
        <f>IF('Patch Planner'!$L$28="","",'Patch Planner'!$L$28)</f>
        <v/>
      </c>
    </row>
    <row r="29">
      <c r="S29" s="58">
        <f>IF('Patch Planner'!$E$29="","",'Patch Planner'!$E$29)</f>
        <v/>
      </c>
      <c r="T29" s="58">
        <f>IF('Patch Planner'!$N$29="","",'Patch Planner'!$N$29)</f>
        <v/>
      </c>
      <c r="U29" s="58">
        <f>IF('Patch Planner'!$K$29="","",'Patch Planner'!$K$29)</f>
        <v/>
      </c>
      <c r="V29" s="58">
        <f>IF('Patch Planner'!$C$29="","",'Patch Planner'!$C$29)</f>
        <v/>
      </c>
      <c r="W29" s="58">
        <f>IF('Patch Planner'!$L$29="","",'Patch Planner'!$L$29)</f>
        <v/>
      </c>
    </row>
    <row r="30">
      <c r="S30" s="56">
        <f>IF('Patch Planner'!$E$30="","",'Patch Planner'!$E$30)</f>
        <v/>
      </c>
      <c r="T30" s="56">
        <f>IF('Patch Planner'!$N$30="","",'Patch Planner'!$N$30)</f>
        <v/>
      </c>
      <c r="U30" s="56">
        <f>IF('Patch Planner'!$K$30="","",'Patch Planner'!$K$30)</f>
        <v/>
      </c>
      <c r="V30" s="56">
        <f>IF('Patch Planner'!$C$30="","",'Patch Planner'!$C$30)</f>
        <v/>
      </c>
      <c r="W30" s="56">
        <f>IF('Patch Planner'!$L$30="","",'Patch Planner'!$L$30)</f>
        <v/>
      </c>
    </row>
    <row r="31">
      <c r="S31" s="58">
        <f>IF('Patch Planner'!$E$31="","",'Patch Planner'!$E$31)</f>
        <v/>
      </c>
      <c r="T31" s="58">
        <f>IF('Patch Planner'!$N$31="","",'Patch Planner'!$N$31)</f>
        <v/>
      </c>
      <c r="U31" s="58">
        <f>IF('Patch Planner'!$K$31="","",'Patch Planner'!$K$31)</f>
        <v/>
      </c>
      <c r="V31" s="58">
        <f>IF('Patch Planner'!$C$31="","",'Patch Planner'!$C$31)</f>
        <v/>
      </c>
      <c r="W31" s="58">
        <f>IF('Patch Planner'!$L$31="","",'Patch Planner'!$L$31)</f>
        <v/>
      </c>
    </row>
    <row r="32">
      <c r="S32" s="56">
        <f>IF('Patch Planner'!$E$32="","",'Patch Planner'!$E$32)</f>
        <v/>
      </c>
      <c r="T32" s="56">
        <f>IF('Patch Planner'!$N$32="","",'Patch Planner'!$N$32)</f>
        <v/>
      </c>
      <c r="U32" s="56">
        <f>IF('Patch Planner'!$K$32="","",'Patch Planner'!$K$32)</f>
        <v/>
      </c>
      <c r="V32" s="56">
        <f>IF('Patch Planner'!$C$32="","",'Patch Planner'!$C$32)</f>
        <v/>
      </c>
      <c r="W32" s="56">
        <f>IF('Patch Planner'!$L$32="","",'Patch Planner'!$L$32)</f>
        <v/>
      </c>
    </row>
    <row r="33">
      <c r="S33" s="58">
        <f>IF('Patch Planner'!$E$33="","",'Patch Planner'!$E$33)</f>
        <v/>
      </c>
      <c r="T33" s="58">
        <f>IF('Patch Planner'!$N$33="","",'Patch Planner'!$N$33)</f>
        <v/>
      </c>
      <c r="U33" s="58">
        <f>IF('Patch Planner'!$K$33="","",'Patch Planner'!$K$33)</f>
        <v/>
      </c>
      <c r="V33" s="58">
        <f>IF('Patch Planner'!$C$33="","",'Patch Planner'!$C$33)</f>
        <v/>
      </c>
      <c r="W33" s="58">
        <f>IF('Patch Planner'!$L$33="","",'Patch Planner'!$L$33)</f>
        <v/>
      </c>
    </row>
    <row r="34">
      <c r="S34" s="56">
        <f>IF('Patch Planner'!$E$34="","",'Patch Planner'!$E$34)</f>
        <v/>
      </c>
      <c r="T34" s="56">
        <f>IF('Patch Planner'!$N$34="","",'Patch Planner'!$N$34)</f>
        <v/>
      </c>
      <c r="U34" s="56">
        <f>IF('Patch Planner'!$K$34="","",'Patch Planner'!$K$34)</f>
        <v/>
      </c>
      <c r="V34" s="56">
        <f>IF('Patch Planner'!$C$34="","",'Patch Planner'!$C$34)</f>
        <v/>
      </c>
      <c r="W34" s="56">
        <f>IF('Patch Planner'!$L$34="","",'Patch Planner'!$L$34)</f>
        <v/>
      </c>
    </row>
    <row r="35">
      <c r="S35" s="58">
        <f>IF('Patch Planner'!$E$35="","",'Patch Planner'!$E$35)</f>
        <v/>
      </c>
      <c r="T35" s="58">
        <f>IF('Patch Planner'!$N$35="","",'Patch Planner'!$N$35)</f>
        <v/>
      </c>
      <c r="U35" s="58">
        <f>IF('Patch Planner'!$K$35="","",'Patch Planner'!$K$35)</f>
        <v/>
      </c>
      <c r="V35" s="58">
        <f>IF('Patch Planner'!$C$35="","",'Patch Planner'!$C$35)</f>
        <v/>
      </c>
      <c r="W35" s="58">
        <f>IF('Patch Planner'!$L$35="","",'Patch Planner'!$L$35)</f>
        <v/>
      </c>
    </row>
    <row r="36">
      <c r="S36" s="56">
        <f>IF('Patch Planner'!$E$36="","",'Patch Planner'!$E$36)</f>
        <v/>
      </c>
      <c r="T36" s="56">
        <f>IF('Patch Planner'!$N$36="","",'Patch Planner'!$N$36)</f>
        <v/>
      </c>
      <c r="U36" s="56">
        <f>IF('Patch Planner'!$K$36="","",'Patch Planner'!$K$36)</f>
        <v/>
      </c>
      <c r="V36" s="56">
        <f>IF('Patch Planner'!$C$36="","",'Patch Planner'!$C$36)</f>
        <v/>
      </c>
      <c r="W36" s="56">
        <f>IF('Patch Planner'!$L$36="","",'Patch Planner'!$L$36)</f>
        <v/>
      </c>
    </row>
    <row r="37">
      <c r="S37" s="58">
        <f>IF('Patch Planner'!$E$37="","",'Patch Planner'!$E$37)</f>
        <v/>
      </c>
      <c r="T37" s="58">
        <f>IF('Patch Planner'!$N$37="","",'Patch Planner'!$N$37)</f>
        <v/>
      </c>
      <c r="U37" s="58">
        <f>IF('Patch Planner'!$K$37="","",'Patch Planner'!$K$37)</f>
        <v/>
      </c>
      <c r="V37" s="58">
        <f>IF('Patch Planner'!$C$37="","",'Patch Planner'!$C$37)</f>
        <v/>
      </c>
      <c r="W37" s="58">
        <f>IF('Patch Planner'!$L$37="","",'Patch Planner'!$L$37)</f>
        <v/>
      </c>
    </row>
    <row r="38">
      <c r="S38" s="56">
        <f>IF('Patch Planner'!$E$38="","",'Patch Planner'!$E$38)</f>
        <v/>
      </c>
      <c r="T38" s="56">
        <f>IF('Patch Planner'!$N$38="","",'Patch Planner'!$N$38)</f>
        <v/>
      </c>
      <c r="U38" s="56">
        <f>IF('Patch Planner'!$K$38="","",'Patch Planner'!$K$38)</f>
        <v/>
      </c>
      <c r="V38" s="56">
        <f>IF('Patch Planner'!$C$38="","",'Patch Planner'!$C$38)</f>
        <v/>
      </c>
      <c r="W38" s="56">
        <f>IF('Patch Planner'!$L$38="","",'Patch Planner'!$L$38)</f>
        <v/>
      </c>
    </row>
    <row r="39">
      <c r="S39" s="58">
        <f>IF('Patch Planner'!$E$39="","",'Patch Planner'!$E$39)</f>
        <v/>
      </c>
      <c r="T39" s="58">
        <f>IF('Patch Planner'!$N$39="","",'Patch Planner'!$N$39)</f>
        <v/>
      </c>
      <c r="U39" s="58">
        <f>IF('Patch Planner'!$K$39="","",'Patch Planner'!$K$39)</f>
        <v/>
      </c>
      <c r="V39" s="58">
        <f>IF('Patch Planner'!$C$39="","",'Patch Planner'!$C$39)</f>
        <v/>
      </c>
      <c r="W39" s="58">
        <f>IF('Patch Planner'!$L$39="","",'Patch Planner'!$L$39)</f>
        <v/>
      </c>
    </row>
    <row r="40">
      <c r="S40" s="56">
        <f>IF('Patch Planner'!$E$40="","",'Patch Planner'!$E$40)</f>
        <v/>
      </c>
      <c r="T40" s="56">
        <f>IF('Patch Planner'!$N$40="","",'Patch Planner'!$N$40)</f>
        <v/>
      </c>
      <c r="U40" s="56">
        <f>IF('Patch Planner'!$K$40="","",'Patch Planner'!$K$40)</f>
        <v/>
      </c>
      <c r="V40" s="56">
        <f>IF('Patch Planner'!$C$40="","",'Patch Planner'!$C$40)</f>
        <v/>
      </c>
      <c r="W40" s="56">
        <f>IF('Patch Planner'!$L$40="","",'Patch Planner'!$L$40)</f>
        <v/>
      </c>
    </row>
    <row r="41">
      <c r="S41" s="58">
        <f>IF('Patch Planner'!$E$41="","",'Patch Planner'!$E$41)</f>
        <v/>
      </c>
      <c r="T41" s="58">
        <f>IF('Patch Planner'!$N$41="","",'Patch Planner'!$N$41)</f>
        <v/>
      </c>
      <c r="U41" s="58">
        <f>IF('Patch Planner'!$K$41="","",'Patch Planner'!$K$41)</f>
        <v/>
      </c>
      <c r="V41" s="58">
        <f>IF('Patch Planner'!$C$41="","",'Patch Planner'!$C$41)</f>
        <v/>
      </c>
      <c r="W41" s="58">
        <f>IF('Patch Planner'!$L$41="","",'Patch Planner'!$L$41)</f>
        <v/>
      </c>
    </row>
    <row r="42">
      <c r="S42" s="56">
        <f>IF('Patch Planner'!$E$42="","",'Patch Planner'!$E$42)</f>
        <v/>
      </c>
      <c r="T42" s="56">
        <f>IF('Patch Planner'!$N$42="","",'Patch Planner'!$N$42)</f>
        <v/>
      </c>
      <c r="U42" s="56">
        <f>IF('Patch Planner'!$K$42="","",'Patch Planner'!$K$42)</f>
        <v/>
      </c>
      <c r="V42" s="56">
        <f>IF('Patch Planner'!$C$42="","",'Patch Planner'!$C$42)</f>
        <v/>
      </c>
      <c r="W42" s="56">
        <f>IF('Patch Planner'!$L$42="","",'Patch Planner'!$L$42)</f>
        <v/>
      </c>
    </row>
    <row r="43">
      <c r="S43" s="58">
        <f>IF('Patch Planner'!$E$43="","",'Patch Planner'!$E$43)</f>
        <v/>
      </c>
      <c r="T43" s="58">
        <f>IF('Patch Planner'!$N$43="","",'Patch Planner'!$N$43)</f>
        <v/>
      </c>
      <c r="U43" s="58">
        <f>IF('Patch Planner'!$K$43="","",'Patch Planner'!$K$43)</f>
        <v/>
      </c>
      <c r="V43" s="58">
        <f>IF('Patch Planner'!$C$43="","",'Patch Planner'!$C$43)</f>
        <v/>
      </c>
      <c r="W43" s="58">
        <f>IF('Patch Planner'!$L$43="","",'Patch Planner'!$L$43)</f>
        <v/>
      </c>
    </row>
    <row r="44">
      <c r="S44" s="56">
        <f>IF('Patch Planner'!$E$44="","",'Patch Planner'!$E$44)</f>
        <v/>
      </c>
      <c r="T44" s="56">
        <f>IF('Patch Planner'!$N$44="","",'Patch Planner'!$N$44)</f>
        <v/>
      </c>
      <c r="U44" s="56">
        <f>IF('Patch Planner'!$K$44="","",'Patch Planner'!$K$44)</f>
        <v/>
      </c>
      <c r="V44" s="56">
        <f>IF('Patch Planner'!$C$44="","",'Patch Planner'!$C$44)</f>
        <v/>
      </c>
      <c r="W44" s="56">
        <f>IF('Patch Planner'!$L$44="","",'Patch Planner'!$L$44)</f>
        <v/>
      </c>
    </row>
    <row r="45">
      <c r="S45" s="58">
        <f>IF('Patch Planner'!$E$45="","",'Patch Planner'!$E$45)</f>
        <v/>
      </c>
      <c r="T45" s="58">
        <f>IF('Patch Planner'!$N$45="","",'Patch Planner'!$N$45)</f>
        <v/>
      </c>
      <c r="U45" s="58">
        <f>IF('Patch Planner'!$K$45="","",'Patch Planner'!$K$45)</f>
        <v/>
      </c>
      <c r="V45" s="58">
        <f>IF('Patch Planner'!$C$45="","",'Patch Planner'!$C$45)</f>
        <v/>
      </c>
      <c r="W45" s="58">
        <f>IF('Patch Planner'!$L$45="","",'Patch Planner'!$L$45)</f>
        <v/>
      </c>
    </row>
    <row r="46">
      <c r="S46" s="56">
        <f>IF('Patch Planner'!$E$46="","",'Patch Planner'!$E$46)</f>
        <v/>
      </c>
      <c r="T46" s="56">
        <f>IF('Patch Planner'!$N$46="","",'Patch Planner'!$N$46)</f>
        <v/>
      </c>
      <c r="U46" s="56">
        <f>IF('Patch Planner'!$K$46="","",'Patch Planner'!$K$46)</f>
        <v/>
      </c>
      <c r="V46" s="56">
        <f>IF('Patch Planner'!$C$46="","",'Patch Planner'!$C$46)</f>
        <v/>
      </c>
      <c r="W46" s="56">
        <f>IF('Patch Planner'!$L$46="","",'Patch Planner'!$L$46)</f>
        <v/>
      </c>
    </row>
    <row r="47">
      <c r="S47" s="58">
        <f>IF('Patch Planner'!$E$47="","",'Patch Planner'!$E$47)</f>
        <v/>
      </c>
      <c r="T47" s="58">
        <f>IF('Patch Planner'!$N$47="","",'Patch Planner'!$N$47)</f>
        <v/>
      </c>
      <c r="U47" s="58">
        <f>IF('Patch Planner'!$K$47="","",'Patch Planner'!$K$47)</f>
        <v/>
      </c>
      <c r="V47" s="58">
        <f>IF('Patch Planner'!$C$47="","",'Patch Planner'!$C$47)</f>
        <v/>
      </c>
      <c r="W47" s="58">
        <f>IF('Patch Planner'!$L$47="","",'Patch Planner'!$L$47)</f>
        <v/>
      </c>
    </row>
    <row r="48">
      <c r="S48" s="56">
        <f>IF('Patch Planner'!$E$48="","",'Patch Planner'!$E$48)</f>
        <v/>
      </c>
      <c r="T48" s="56">
        <f>IF('Patch Planner'!$N$48="","",'Patch Planner'!$N$48)</f>
        <v/>
      </c>
      <c r="U48" s="56">
        <f>IF('Patch Planner'!$K$48="","",'Patch Planner'!$K$48)</f>
        <v/>
      </c>
      <c r="V48" s="56">
        <f>IF('Patch Planner'!$C$48="","",'Patch Planner'!$C$48)</f>
        <v/>
      </c>
      <c r="W48" s="56">
        <f>IF('Patch Planner'!$L$48="","",'Patch Planner'!$L$48)</f>
        <v/>
      </c>
    </row>
    <row r="49">
      <c r="S49" s="58">
        <f>IF('Patch Planner'!$E$49="","",'Patch Planner'!$E$49)</f>
        <v/>
      </c>
      <c r="T49" s="58">
        <f>IF('Patch Planner'!$N$49="","",'Patch Planner'!$N$49)</f>
        <v/>
      </c>
      <c r="U49" s="58">
        <f>IF('Patch Planner'!$K$49="","",'Patch Planner'!$K$49)</f>
        <v/>
      </c>
      <c r="V49" s="58">
        <f>IF('Patch Planner'!$C$49="","",'Patch Planner'!$C$49)</f>
        <v/>
      </c>
      <c r="W49" s="58">
        <f>IF('Patch Planner'!$L$49="","",'Patch Planner'!$L$49)</f>
        <v/>
      </c>
    </row>
    <row r="50">
      <c r="S50" s="56">
        <f>IF('Patch Planner'!$E$50="","",'Patch Planner'!$E$50)</f>
        <v/>
      </c>
      <c r="T50" s="56">
        <f>IF('Patch Planner'!$N$50="","",'Patch Planner'!$N$50)</f>
        <v/>
      </c>
      <c r="U50" s="56">
        <f>IF('Patch Planner'!$K$50="","",'Patch Planner'!$K$50)</f>
        <v/>
      </c>
      <c r="V50" s="56">
        <f>IF('Patch Planner'!$C$50="","",'Patch Planner'!$C$50)</f>
        <v/>
      </c>
      <c r="W50" s="56">
        <f>IF('Patch Planner'!$L$50="","",'Patch Planner'!$L$50)</f>
        <v/>
      </c>
    </row>
    <row r="51">
      <c r="S51" s="58">
        <f>IF('Patch Planner'!$E$51="","",'Patch Planner'!$E$51)</f>
        <v/>
      </c>
      <c r="T51" s="58">
        <f>IF('Patch Planner'!$N$51="","",'Patch Planner'!$N$51)</f>
        <v/>
      </c>
      <c r="U51" s="58">
        <f>IF('Patch Planner'!$K$51="","",'Patch Planner'!$K$51)</f>
        <v/>
      </c>
      <c r="V51" s="58">
        <f>IF('Patch Planner'!$C$51="","",'Patch Planner'!$C$51)</f>
        <v/>
      </c>
      <c r="W51" s="58">
        <f>IF('Patch Planner'!$L$51="","",'Patch Planner'!$L$51)</f>
        <v/>
      </c>
    </row>
    <row r="52">
      <c r="S52" s="56">
        <f>IF('Patch Planner'!$E$52="","",'Patch Planner'!$E$52)</f>
        <v/>
      </c>
      <c r="T52" s="56">
        <f>IF('Patch Planner'!$N$52="","",'Patch Planner'!$N$52)</f>
        <v/>
      </c>
      <c r="U52" s="56">
        <f>IF('Patch Planner'!$K$52="","",'Patch Planner'!$K$52)</f>
        <v/>
      </c>
      <c r="V52" s="56">
        <f>IF('Patch Planner'!$C$52="","",'Patch Planner'!$C$52)</f>
        <v/>
      </c>
      <c r="W52" s="56">
        <f>IF('Patch Planner'!$L$52="","",'Patch Planner'!$L$52)</f>
        <v/>
      </c>
    </row>
    <row r="53">
      <c r="S53" s="58">
        <f>IF('Patch Planner'!$E$53="","",'Patch Planner'!$E$53)</f>
        <v/>
      </c>
      <c r="T53" s="58">
        <f>IF('Patch Planner'!$N$53="","",'Patch Planner'!$N$53)</f>
        <v/>
      </c>
      <c r="U53" s="58">
        <f>IF('Patch Planner'!$K$53="","",'Patch Planner'!$K$53)</f>
        <v/>
      </c>
      <c r="V53" s="58">
        <f>IF('Patch Planner'!$C$53="","",'Patch Planner'!$C$53)</f>
        <v/>
      </c>
      <c r="W53" s="58">
        <f>IF('Patch Planner'!$L$53="","",'Patch Planner'!$L$53)</f>
        <v/>
      </c>
    </row>
    <row r="54">
      <c r="S54" s="56">
        <f>IF('Patch Planner'!$E$54="","",'Patch Planner'!$E$54)</f>
        <v/>
      </c>
      <c r="T54" s="56">
        <f>IF('Patch Planner'!$N$54="","",'Patch Planner'!$N$54)</f>
        <v/>
      </c>
      <c r="U54" s="56">
        <f>IF('Patch Planner'!$K$54="","",'Patch Planner'!$K$54)</f>
        <v/>
      </c>
      <c r="V54" s="56">
        <f>IF('Patch Planner'!$C$54="","",'Patch Planner'!$C$54)</f>
        <v/>
      </c>
      <c r="W54" s="56">
        <f>IF('Patch Planner'!$L$54="","",'Patch Planner'!$L$54)</f>
        <v/>
      </c>
    </row>
    <row r="55">
      <c r="S55" s="58">
        <f>IF('Patch Planner'!$E$55="","",'Patch Planner'!$E$55)</f>
        <v/>
      </c>
      <c r="T55" s="58">
        <f>IF('Patch Planner'!$N$55="","",'Patch Planner'!$N$55)</f>
        <v/>
      </c>
      <c r="U55" s="58">
        <f>IF('Patch Planner'!$K$55="","",'Patch Planner'!$K$55)</f>
        <v/>
      </c>
      <c r="V55" s="58">
        <f>IF('Patch Planner'!$C$55="","",'Patch Planner'!$C$55)</f>
        <v/>
      </c>
      <c r="W55" s="58">
        <f>IF('Patch Planner'!$L$55="","",'Patch Planner'!$L$55)</f>
        <v/>
      </c>
    </row>
    <row r="56">
      <c r="S56" s="56">
        <f>IF('Patch Planner'!$E$56="","",'Patch Planner'!$E$56)</f>
        <v/>
      </c>
      <c r="T56" s="56">
        <f>IF('Patch Planner'!$N$56="","",'Patch Planner'!$N$56)</f>
        <v/>
      </c>
      <c r="U56" s="56">
        <f>IF('Patch Planner'!$K$56="","",'Patch Planner'!$K$56)</f>
        <v/>
      </c>
      <c r="V56" s="56">
        <f>IF('Patch Planner'!$C$56="","",'Patch Planner'!$C$56)</f>
        <v/>
      </c>
      <c r="W56" s="56">
        <f>IF('Patch Planner'!$L$56="","",'Patch Planner'!$L$56)</f>
        <v/>
      </c>
    </row>
    <row r="57">
      <c r="S57" s="58">
        <f>IF('Patch Planner'!$E$57="","",'Patch Planner'!$E$57)</f>
        <v/>
      </c>
      <c r="T57" s="58">
        <f>IF('Patch Planner'!$N$57="","",'Patch Planner'!$N$57)</f>
        <v/>
      </c>
      <c r="U57" s="58">
        <f>IF('Patch Planner'!$K$57="","",'Patch Planner'!$K$57)</f>
        <v/>
      </c>
      <c r="V57" s="58">
        <f>IF('Patch Planner'!$C$57="","",'Patch Planner'!$C$57)</f>
        <v/>
      </c>
      <c r="W57" s="58">
        <f>IF('Patch Planner'!$L$57="","",'Patch Planner'!$L$57)</f>
        <v/>
      </c>
    </row>
    <row r="58">
      <c r="S58" s="56">
        <f>IF('Patch Planner'!$E$58="","",'Patch Planner'!$E$58)</f>
        <v/>
      </c>
      <c r="T58" s="56">
        <f>IF('Patch Planner'!$N$58="","",'Patch Planner'!$N$58)</f>
        <v/>
      </c>
      <c r="U58" s="56">
        <f>IF('Patch Planner'!$K$58="","",'Patch Planner'!$K$58)</f>
        <v/>
      </c>
      <c r="V58" s="56">
        <f>IF('Patch Planner'!$C$58="","",'Patch Planner'!$C$58)</f>
        <v/>
      </c>
      <c r="W58" s="56">
        <f>IF('Patch Planner'!$L$58="","",'Patch Planner'!$L$58)</f>
        <v/>
      </c>
    </row>
    <row r="59">
      <c r="S59" s="58">
        <f>IF('Patch Planner'!$E$59="","",'Patch Planner'!$E$59)</f>
        <v/>
      </c>
      <c r="T59" s="58">
        <f>IF('Patch Planner'!$N$59="","",'Patch Planner'!$N$59)</f>
        <v/>
      </c>
      <c r="U59" s="58">
        <f>IF('Patch Planner'!$K$59="","",'Patch Planner'!$K$59)</f>
        <v/>
      </c>
      <c r="V59" s="58">
        <f>IF('Patch Planner'!$C$59="","",'Patch Planner'!$C$59)</f>
        <v/>
      </c>
      <c r="W59" s="58">
        <f>IF('Patch Planner'!$L$59="","",'Patch Planner'!$L$59)</f>
        <v/>
      </c>
    </row>
    <row r="60">
      <c r="S60" s="56">
        <f>IF('Patch Planner'!$E$60="","",'Patch Planner'!$E$60)</f>
        <v/>
      </c>
      <c r="T60" s="56">
        <f>IF('Patch Planner'!$N$60="","",'Patch Planner'!$N$60)</f>
        <v/>
      </c>
      <c r="U60" s="56">
        <f>IF('Patch Planner'!$K$60="","",'Patch Planner'!$K$60)</f>
        <v/>
      </c>
      <c r="V60" s="56">
        <f>IF('Patch Planner'!$C$60="","",'Patch Planner'!$C$60)</f>
        <v/>
      </c>
      <c r="W60" s="56">
        <f>IF('Patch Planner'!$L$60="","",'Patch Planner'!$L$60)</f>
        <v/>
      </c>
    </row>
    <row r="61">
      <c r="S61" s="58">
        <f>IF('Patch Planner'!$E$61="","",'Patch Planner'!$E$61)</f>
        <v/>
      </c>
      <c r="T61" s="58">
        <f>IF('Patch Planner'!$N$61="","",'Patch Planner'!$N$61)</f>
        <v/>
      </c>
      <c r="U61" s="58">
        <f>IF('Patch Planner'!$K$61="","",'Patch Planner'!$K$61)</f>
        <v/>
      </c>
      <c r="V61" s="58">
        <f>IF('Patch Planner'!$C$61="","",'Patch Planner'!$C$61)</f>
        <v/>
      </c>
      <c r="W61" s="58">
        <f>IF('Patch Planner'!$L$61="","",'Patch Planner'!$L$61)</f>
        <v/>
      </c>
    </row>
    <row r="62">
      <c r="S62" s="56">
        <f>IF('Patch Planner'!$E$62="","",'Patch Planner'!$E$62)</f>
        <v/>
      </c>
      <c r="T62" s="56">
        <f>IF('Patch Planner'!$N$62="","",'Patch Planner'!$N$62)</f>
        <v/>
      </c>
      <c r="U62" s="56">
        <f>IF('Patch Planner'!$K$62="","",'Patch Planner'!$K$62)</f>
        <v/>
      </c>
      <c r="V62" s="56">
        <f>IF('Patch Planner'!$C$62="","",'Patch Planner'!$C$62)</f>
        <v/>
      </c>
      <c r="W62" s="56">
        <f>IF('Patch Planner'!$L$62="","",'Patch Planner'!$L$62)</f>
        <v/>
      </c>
    </row>
    <row r="63">
      <c r="S63" s="58">
        <f>IF('Patch Planner'!$E$63="","",'Patch Planner'!$E$63)</f>
        <v/>
      </c>
      <c r="T63" s="58">
        <f>IF('Patch Planner'!$N$63="","",'Patch Planner'!$N$63)</f>
        <v/>
      </c>
      <c r="U63" s="58">
        <f>IF('Patch Planner'!$K$63="","",'Patch Planner'!$K$63)</f>
        <v/>
      </c>
      <c r="V63" s="58">
        <f>IF('Patch Planner'!$C$63="","",'Patch Planner'!$C$63)</f>
        <v/>
      </c>
      <c r="W63" s="58">
        <f>IF('Patch Planner'!$L$63="","",'Patch Planner'!$L$63)</f>
        <v/>
      </c>
    </row>
    <row r="64">
      <c r="S64" s="56">
        <f>IF('Patch Planner'!$E$64="","",'Patch Planner'!$E$64)</f>
        <v/>
      </c>
      <c r="T64" s="56">
        <f>IF('Patch Planner'!$N$64="","",'Patch Planner'!$N$64)</f>
        <v/>
      </c>
      <c r="U64" s="56">
        <f>IF('Patch Planner'!$K$64="","",'Patch Planner'!$K$64)</f>
        <v/>
      </c>
      <c r="V64" s="56">
        <f>IF('Patch Planner'!$C$64="","",'Patch Planner'!$C$64)</f>
        <v/>
      </c>
      <c r="W64" s="56">
        <f>IF('Patch Planner'!$L$64="","",'Patch Planner'!$L$64)</f>
        <v/>
      </c>
    </row>
    <row r="65">
      <c r="S65" s="58">
        <f>IF('Patch Planner'!$E$65="","",'Patch Planner'!$E$65)</f>
        <v/>
      </c>
      <c r="T65" s="58">
        <f>IF('Patch Planner'!$N$65="","",'Patch Planner'!$N$65)</f>
        <v/>
      </c>
      <c r="U65" s="58">
        <f>IF('Patch Planner'!$K$65="","",'Patch Planner'!$K$65)</f>
        <v/>
      </c>
      <c r="V65" s="58">
        <f>IF('Patch Planner'!$C$65="","",'Patch Planner'!$C$65)</f>
        <v/>
      </c>
      <c r="W65" s="58">
        <f>IF('Patch Planner'!$L$65="","",'Patch Planner'!$L$65)</f>
        <v/>
      </c>
    </row>
    <row r="66">
      <c r="S66" s="56">
        <f>IF('Patch Planner'!$E$66="","",'Patch Planner'!$E$66)</f>
        <v/>
      </c>
      <c r="T66" s="56">
        <f>IF('Patch Planner'!$N$66="","",'Patch Planner'!$N$66)</f>
        <v/>
      </c>
      <c r="U66" s="56">
        <f>IF('Patch Planner'!$K$66="","",'Patch Planner'!$K$66)</f>
        <v/>
      </c>
      <c r="V66" s="56">
        <f>IF('Patch Planner'!$C$66="","",'Patch Planner'!$C$66)</f>
        <v/>
      </c>
      <c r="W66" s="56">
        <f>IF('Patch Planner'!$L$66="","",'Patch Planner'!$L$66)</f>
        <v/>
      </c>
    </row>
    <row r="67">
      <c r="S67" s="58">
        <f>IF('Patch Planner'!$E$67="","",'Patch Planner'!$E$67)</f>
        <v/>
      </c>
      <c r="T67" s="58">
        <f>IF('Patch Planner'!$N$67="","",'Patch Planner'!$N$67)</f>
        <v/>
      </c>
      <c r="U67" s="58">
        <f>IF('Patch Planner'!$K$67="","",'Patch Planner'!$K$67)</f>
        <v/>
      </c>
      <c r="V67" s="58">
        <f>IF('Patch Planner'!$C$67="","",'Patch Planner'!$C$67)</f>
        <v/>
      </c>
      <c r="W67" s="58">
        <f>IF('Patch Planner'!$L$67="","",'Patch Planner'!$L$67)</f>
        <v/>
      </c>
    </row>
    <row r="68">
      <c r="S68" s="56">
        <f>IF('Patch Planner'!$E$68="","",'Patch Planner'!$E$68)</f>
        <v/>
      </c>
      <c r="T68" s="56">
        <f>IF('Patch Planner'!$N$68="","",'Patch Planner'!$N$68)</f>
        <v/>
      </c>
      <c r="U68" s="56">
        <f>IF('Patch Planner'!$K$68="","",'Patch Planner'!$K$68)</f>
        <v/>
      </c>
      <c r="V68" s="56">
        <f>IF('Patch Planner'!$C$68="","",'Patch Planner'!$C$68)</f>
        <v/>
      </c>
      <c r="W68" s="56">
        <f>IF('Patch Planner'!$L$68="","",'Patch Planner'!$L$68)</f>
        <v/>
      </c>
    </row>
    <row r="69">
      <c r="S69" s="58">
        <f>IF('Patch Planner'!$E$69="","",'Patch Planner'!$E$69)</f>
        <v/>
      </c>
      <c r="T69" s="58">
        <f>IF('Patch Planner'!$N$69="","",'Patch Planner'!$N$69)</f>
        <v/>
      </c>
      <c r="U69" s="58">
        <f>IF('Patch Planner'!$K$69="","",'Patch Planner'!$K$69)</f>
        <v/>
      </c>
      <c r="V69" s="58">
        <f>IF('Patch Planner'!$C$69="","",'Patch Planner'!$C$69)</f>
        <v/>
      </c>
      <c r="W69" s="58">
        <f>IF('Patch Planner'!$L$69="","",'Patch Planner'!$L$69)</f>
        <v/>
      </c>
    </row>
    <row r="70">
      <c r="S70" s="56">
        <f>IF('Patch Planner'!$E$70="","",'Patch Planner'!$E$70)</f>
        <v/>
      </c>
      <c r="T70" s="56">
        <f>IF('Patch Planner'!$N$70="","",'Patch Planner'!$N$70)</f>
        <v/>
      </c>
      <c r="U70" s="56">
        <f>IF('Patch Planner'!$K$70="","",'Patch Planner'!$K$70)</f>
        <v/>
      </c>
      <c r="V70" s="56">
        <f>IF('Patch Planner'!$C$70="","",'Patch Planner'!$C$70)</f>
        <v/>
      </c>
      <c r="W70" s="56">
        <f>IF('Patch Planner'!$L$70="","",'Patch Planner'!$L$70)</f>
        <v/>
      </c>
    </row>
    <row r="71">
      <c r="S71" s="58">
        <f>IF('Patch Planner'!$E$71="","",'Patch Planner'!$E$71)</f>
        <v/>
      </c>
      <c r="T71" s="58">
        <f>IF('Patch Planner'!$N$71="","",'Patch Planner'!$N$71)</f>
        <v/>
      </c>
      <c r="U71" s="58">
        <f>IF('Patch Planner'!$K$71="","",'Patch Planner'!$K$71)</f>
        <v/>
      </c>
      <c r="V71" s="58">
        <f>IF('Patch Planner'!$C$71="","",'Patch Planner'!$C$71)</f>
        <v/>
      </c>
      <c r="W71" s="58">
        <f>IF('Patch Planner'!$L$71="","",'Patch Planner'!$L$71)</f>
        <v/>
      </c>
    </row>
    <row r="72">
      <c r="S72" s="56">
        <f>IF('Patch Planner'!$E$72="","",'Patch Planner'!$E$72)</f>
        <v/>
      </c>
      <c r="T72" s="56">
        <f>IF('Patch Planner'!$N$72="","",'Patch Planner'!$N$72)</f>
        <v/>
      </c>
      <c r="U72" s="56">
        <f>IF('Patch Planner'!$K$72="","",'Patch Planner'!$K$72)</f>
        <v/>
      </c>
      <c r="V72" s="56">
        <f>IF('Patch Planner'!$C$72="","",'Patch Planner'!$C$72)</f>
        <v/>
      </c>
      <c r="W72" s="56">
        <f>IF('Patch Planner'!$L$72="","",'Patch Planner'!$L$72)</f>
        <v/>
      </c>
    </row>
    <row r="73">
      <c r="S73" s="58">
        <f>IF('Patch Planner'!$E$73="","",'Patch Planner'!$E$73)</f>
        <v/>
      </c>
      <c r="T73" s="58">
        <f>IF('Patch Planner'!$N$73="","",'Patch Planner'!$N$73)</f>
        <v/>
      </c>
      <c r="U73" s="58">
        <f>IF('Patch Planner'!$K$73="","",'Patch Planner'!$K$73)</f>
        <v/>
      </c>
      <c r="V73" s="58">
        <f>IF('Patch Planner'!$C$73="","",'Patch Planner'!$C$73)</f>
        <v/>
      </c>
      <c r="W73" s="58">
        <f>IF('Patch Planner'!$L$73="","",'Patch Planner'!$L$73)</f>
        <v/>
      </c>
    </row>
    <row r="74">
      <c r="S74" s="56">
        <f>IF('Patch Planner'!$E$74="","",'Patch Planner'!$E$74)</f>
        <v/>
      </c>
      <c r="T74" s="56">
        <f>IF('Patch Planner'!$N$74="","",'Patch Planner'!$N$74)</f>
        <v/>
      </c>
      <c r="U74" s="56">
        <f>IF('Patch Planner'!$K$74="","",'Patch Planner'!$K$74)</f>
        <v/>
      </c>
      <c r="V74" s="56">
        <f>IF('Patch Planner'!$C$74="","",'Patch Planner'!$C$74)</f>
        <v/>
      </c>
      <c r="W74" s="56">
        <f>IF('Patch Planner'!$L$74="","",'Patch Planner'!$L$74)</f>
        <v/>
      </c>
    </row>
    <row r="75">
      <c r="S75" s="58">
        <f>IF('Patch Planner'!$E$75="","",'Patch Planner'!$E$75)</f>
        <v/>
      </c>
      <c r="T75" s="58">
        <f>IF('Patch Planner'!$N$75="","",'Patch Planner'!$N$75)</f>
        <v/>
      </c>
      <c r="U75" s="58">
        <f>IF('Patch Planner'!$K$75="","",'Patch Planner'!$K$75)</f>
        <v/>
      </c>
      <c r="V75" s="58">
        <f>IF('Patch Planner'!$C$75="","",'Patch Planner'!$C$75)</f>
        <v/>
      </c>
      <c r="W75" s="58">
        <f>IF('Patch Planner'!$L$75="","",'Patch Planner'!$L$75)</f>
        <v/>
      </c>
    </row>
    <row r="76">
      <c r="S76" s="56">
        <f>IF('Patch Planner'!$E$76="","",'Patch Planner'!$E$76)</f>
        <v/>
      </c>
      <c r="T76" s="56">
        <f>IF('Patch Planner'!$N$76="","",'Patch Planner'!$N$76)</f>
        <v/>
      </c>
      <c r="U76" s="56">
        <f>IF('Patch Planner'!$K$76="","",'Patch Planner'!$K$76)</f>
        <v/>
      </c>
      <c r="V76" s="56">
        <f>IF('Patch Planner'!$C$76="","",'Patch Planner'!$C$76)</f>
        <v/>
      </c>
      <c r="W76" s="56">
        <f>IF('Patch Planner'!$L$76="","",'Patch Planner'!$L$76)</f>
        <v/>
      </c>
    </row>
    <row r="77">
      <c r="S77" s="58">
        <f>IF('Patch Planner'!$E$77="","",'Patch Planner'!$E$77)</f>
        <v/>
      </c>
      <c r="T77" s="58">
        <f>IF('Patch Planner'!$N$77="","",'Patch Planner'!$N$77)</f>
        <v/>
      </c>
      <c r="U77" s="58">
        <f>IF('Patch Planner'!$K$77="","",'Patch Planner'!$K$77)</f>
        <v/>
      </c>
      <c r="V77" s="58">
        <f>IF('Patch Planner'!$C$77="","",'Patch Planner'!$C$77)</f>
        <v/>
      </c>
      <c r="W77" s="58">
        <f>IF('Patch Planner'!$L$77="","",'Patch Planner'!$L$77)</f>
        <v/>
      </c>
    </row>
    <row r="78">
      <c r="S78" s="56">
        <f>IF('Patch Planner'!$E$78="","",'Patch Planner'!$E$78)</f>
        <v/>
      </c>
      <c r="T78" s="56">
        <f>IF('Patch Planner'!$N$78="","",'Patch Planner'!$N$78)</f>
        <v/>
      </c>
      <c r="U78" s="56">
        <f>IF('Patch Planner'!$K$78="","",'Patch Planner'!$K$78)</f>
        <v/>
      </c>
      <c r="V78" s="56">
        <f>IF('Patch Planner'!$C$78="","",'Patch Planner'!$C$78)</f>
        <v/>
      </c>
      <c r="W78" s="56">
        <f>IF('Patch Planner'!$L$78="","",'Patch Planner'!$L$78)</f>
        <v/>
      </c>
    </row>
    <row r="79">
      <c r="S79" s="58">
        <f>IF('Patch Planner'!$E$79="","",'Patch Planner'!$E$79)</f>
        <v/>
      </c>
      <c r="T79" s="58">
        <f>IF('Patch Planner'!$N$79="","",'Patch Planner'!$N$79)</f>
        <v/>
      </c>
      <c r="U79" s="58">
        <f>IF('Patch Planner'!$K$79="","",'Patch Planner'!$K$79)</f>
        <v/>
      </c>
      <c r="V79" s="58">
        <f>IF('Patch Planner'!$C$79="","",'Patch Planner'!$C$79)</f>
        <v/>
      </c>
      <c r="W79" s="58">
        <f>IF('Patch Planner'!$L$79="","",'Patch Planner'!$L$79)</f>
        <v/>
      </c>
    </row>
    <row r="80">
      <c r="S80" s="56">
        <f>IF('Patch Planner'!$E$80="","",'Patch Planner'!$E$80)</f>
        <v/>
      </c>
      <c r="T80" s="56">
        <f>IF('Patch Planner'!$N$80="","",'Patch Planner'!$N$80)</f>
        <v/>
      </c>
      <c r="U80" s="56">
        <f>IF('Patch Planner'!$K$80="","",'Patch Planner'!$K$80)</f>
        <v/>
      </c>
      <c r="V80" s="56">
        <f>IF('Patch Planner'!$C$80="","",'Patch Planner'!$C$80)</f>
        <v/>
      </c>
      <c r="W80" s="56">
        <f>IF('Patch Planner'!$L$80="","",'Patch Planner'!$L$80)</f>
        <v/>
      </c>
    </row>
    <row r="81">
      <c r="S81" s="58">
        <f>IF('Patch Planner'!$E$81="","",'Patch Planner'!$E$81)</f>
        <v/>
      </c>
      <c r="T81" s="58">
        <f>IF('Patch Planner'!$N$81="","",'Patch Planner'!$N$81)</f>
        <v/>
      </c>
      <c r="U81" s="58">
        <f>IF('Patch Planner'!$K$81="","",'Patch Planner'!$K$81)</f>
        <v/>
      </c>
      <c r="V81" s="58">
        <f>IF('Patch Planner'!$C$81="","",'Patch Planner'!$C$81)</f>
        <v/>
      </c>
      <c r="W81" s="58">
        <f>IF('Patch Planner'!$L$81="","",'Patch Planner'!$L$81)</f>
        <v/>
      </c>
    </row>
    <row r="82">
      <c r="S82" s="56">
        <f>IF('Patch Planner'!$E$82="","",'Patch Planner'!$E$82)</f>
        <v/>
      </c>
      <c r="T82" s="56">
        <f>IF('Patch Planner'!$N$82="","",'Patch Planner'!$N$82)</f>
        <v/>
      </c>
      <c r="U82" s="56">
        <f>IF('Patch Planner'!$K$82="","",'Patch Planner'!$K$82)</f>
        <v/>
      </c>
      <c r="V82" s="56">
        <f>IF('Patch Planner'!$C$82="","",'Patch Planner'!$C$82)</f>
        <v/>
      </c>
      <c r="W82" s="56">
        <f>IF('Patch Planner'!$L$82="","",'Patch Planner'!$L$82)</f>
        <v/>
      </c>
    </row>
    <row r="83">
      <c r="S83" s="58">
        <f>IF('Patch Planner'!$E$83="","",'Patch Planner'!$E$83)</f>
        <v/>
      </c>
      <c r="T83" s="58">
        <f>IF('Patch Planner'!$N$83="","",'Patch Planner'!$N$83)</f>
        <v/>
      </c>
      <c r="U83" s="58">
        <f>IF('Patch Planner'!$K$83="","",'Patch Planner'!$K$83)</f>
        <v/>
      </c>
      <c r="V83" s="58">
        <f>IF('Patch Planner'!$C$83="","",'Patch Planner'!$C$83)</f>
        <v/>
      </c>
      <c r="W83" s="58">
        <f>IF('Patch Planner'!$L$83="","",'Patch Planner'!$L$83)</f>
        <v/>
      </c>
    </row>
    <row r="84">
      <c r="S84" s="56">
        <f>IF('Patch Planner'!$E$84="","",'Patch Planner'!$E$84)</f>
        <v/>
      </c>
      <c r="T84" s="56">
        <f>IF('Patch Planner'!$N$84="","",'Patch Planner'!$N$84)</f>
        <v/>
      </c>
      <c r="U84" s="56">
        <f>IF('Patch Planner'!$K$84="","",'Patch Planner'!$K$84)</f>
        <v/>
      </c>
      <c r="V84" s="56">
        <f>IF('Patch Planner'!$C$84="","",'Patch Planner'!$C$84)</f>
        <v/>
      </c>
      <c r="W84" s="56">
        <f>IF('Patch Planner'!$L$84="","",'Patch Planner'!$L$84)</f>
        <v/>
      </c>
    </row>
    <row r="85">
      <c r="S85" s="58">
        <f>IF('Patch Planner'!$E$85="","",'Patch Planner'!$E$85)</f>
        <v/>
      </c>
      <c r="T85" s="58">
        <f>IF('Patch Planner'!$N$85="","",'Patch Planner'!$N$85)</f>
        <v/>
      </c>
      <c r="U85" s="58">
        <f>IF('Patch Planner'!$K$85="","",'Patch Planner'!$K$85)</f>
        <v/>
      </c>
      <c r="V85" s="58">
        <f>IF('Patch Planner'!$C$85="","",'Patch Planner'!$C$85)</f>
        <v/>
      </c>
      <c r="W85" s="58">
        <f>IF('Patch Planner'!$L$85="","",'Patch Planner'!$L$85)</f>
        <v/>
      </c>
    </row>
    <row r="86">
      <c r="S86" s="56">
        <f>IF('Patch Planner'!$E$86="","",'Patch Planner'!$E$86)</f>
        <v/>
      </c>
      <c r="T86" s="56">
        <f>IF('Patch Planner'!$N$86="","",'Patch Planner'!$N$86)</f>
        <v/>
      </c>
      <c r="U86" s="56">
        <f>IF('Patch Planner'!$K$86="","",'Patch Planner'!$K$86)</f>
        <v/>
      </c>
      <c r="V86" s="56">
        <f>IF('Patch Planner'!$C$86="","",'Patch Planner'!$C$86)</f>
        <v/>
      </c>
      <c r="W86" s="56">
        <f>IF('Patch Planner'!$L$86="","",'Patch Planner'!$L$86)</f>
        <v/>
      </c>
    </row>
    <row r="87">
      <c r="S87" s="58">
        <f>IF('Patch Planner'!$E$87="","",'Patch Planner'!$E$87)</f>
        <v/>
      </c>
      <c r="T87" s="58">
        <f>IF('Patch Planner'!$N$87="","",'Patch Planner'!$N$87)</f>
        <v/>
      </c>
      <c r="U87" s="58">
        <f>IF('Patch Planner'!$K$87="","",'Patch Planner'!$K$87)</f>
        <v/>
      </c>
      <c r="V87" s="58">
        <f>IF('Patch Planner'!$C$87="","",'Patch Planner'!$C$87)</f>
        <v/>
      </c>
      <c r="W87" s="58">
        <f>IF('Patch Planner'!$L$87="","",'Patch Planner'!$L$87)</f>
        <v/>
      </c>
    </row>
    <row r="88">
      <c r="S88" s="56">
        <f>IF('Patch Planner'!$E$88="","",'Patch Planner'!$E$88)</f>
        <v/>
      </c>
      <c r="T88" s="56">
        <f>IF('Patch Planner'!$N$88="","",'Patch Planner'!$N$88)</f>
        <v/>
      </c>
      <c r="U88" s="56">
        <f>IF('Patch Planner'!$K$88="","",'Patch Planner'!$K$88)</f>
        <v/>
      </c>
      <c r="V88" s="56">
        <f>IF('Patch Planner'!$C$88="","",'Patch Planner'!$C$88)</f>
        <v/>
      </c>
      <c r="W88" s="56">
        <f>IF('Patch Planner'!$L$88="","",'Patch Planner'!$L$88)</f>
        <v/>
      </c>
    </row>
    <row r="89">
      <c r="S89" s="58">
        <f>IF('Patch Planner'!$E$89="","",'Patch Planner'!$E$89)</f>
        <v/>
      </c>
      <c r="T89" s="58">
        <f>IF('Patch Planner'!$N$89="","",'Patch Planner'!$N$89)</f>
        <v/>
      </c>
      <c r="U89" s="58">
        <f>IF('Patch Planner'!$K$89="","",'Patch Planner'!$K$89)</f>
        <v/>
      </c>
      <c r="V89" s="58">
        <f>IF('Patch Planner'!$C$89="","",'Patch Planner'!$C$89)</f>
        <v/>
      </c>
      <c r="W89" s="58">
        <f>IF('Patch Planner'!$L$89="","",'Patch Planner'!$L$89)</f>
        <v/>
      </c>
    </row>
    <row r="90">
      <c r="S90" s="56">
        <f>IF('Patch Planner'!$E$90="","",'Patch Planner'!$E$90)</f>
        <v/>
      </c>
      <c r="T90" s="56">
        <f>IF('Patch Planner'!$N$90="","",'Patch Planner'!$N$90)</f>
        <v/>
      </c>
      <c r="U90" s="56">
        <f>IF('Patch Planner'!$K$90="","",'Patch Planner'!$K$90)</f>
        <v/>
      </c>
      <c r="V90" s="56">
        <f>IF('Patch Planner'!$C$90="","",'Patch Planner'!$C$90)</f>
        <v/>
      </c>
      <c r="W90" s="56">
        <f>IF('Patch Planner'!$L$90="","",'Patch Planner'!$L$90)</f>
        <v/>
      </c>
    </row>
    <row r="91">
      <c r="S91" s="58">
        <f>IF('Patch Planner'!$E$91="","",'Patch Planner'!$E$91)</f>
        <v/>
      </c>
      <c r="T91" s="58">
        <f>IF('Patch Planner'!$N$91="","",'Patch Planner'!$N$91)</f>
        <v/>
      </c>
      <c r="U91" s="58">
        <f>IF('Patch Planner'!$K$91="","",'Patch Planner'!$K$91)</f>
        <v/>
      </c>
      <c r="V91" s="58">
        <f>IF('Patch Planner'!$C$91="","",'Patch Planner'!$C$91)</f>
        <v/>
      </c>
      <c r="W91" s="58">
        <f>IF('Patch Planner'!$L$91="","",'Patch Planner'!$L$91)</f>
        <v/>
      </c>
    </row>
    <row r="92">
      <c r="S92" s="56">
        <f>IF('Patch Planner'!$E$92="","",'Patch Planner'!$E$92)</f>
        <v/>
      </c>
      <c r="T92" s="56">
        <f>IF('Patch Planner'!$N$92="","",'Patch Planner'!$N$92)</f>
        <v/>
      </c>
      <c r="U92" s="56">
        <f>IF('Patch Planner'!$K$92="","",'Patch Planner'!$K$92)</f>
        <v/>
      </c>
      <c r="V92" s="56">
        <f>IF('Patch Planner'!$C$92="","",'Patch Planner'!$C$92)</f>
        <v/>
      </c>
      <c r="W92" s="56">
        <f>IF('Patch Planner'!$L$92="","",'Patch Planner'!$L$92)</f>
        <v/>
      </c>
    </row>
    <row r="93">
      <c r="S93" s="58">
        <f>IF('Patch Planner'!$E$93="","",'Patch Planner'!$E$93)</f>
        <v/>
      </c>
      <c r="T93" s="58">
        <f>IF('Patch Planner'!$N$93="","",'Patch Planner'!$N$93)</f>
        <v/>
      </c>
      <c r="U93" s="58">
        <f>IF('Patch Planner'!$K$93="","",'Patch Planner'!$K$93)</f>
        <v/>
      </c>
      <c r="V93" s="58">
        <f>IF('Patch Planner'!$C$93="","",'Patch Planner'!$C$93)</f>
        <v/>
      </c>
      <c r="W93" s="58">
        <f>IF('Patch Planner'!$L$93="","",'Patch Planner'!$L$93)</f>
        <v/>
      </c>
    </row>
    <row r="94">
      <c r="S94" s="56">
        <f>IF('Patch Planner'!$E$94="","",'Patch Planner'!$E$94)</f>
        <v/>
      </c>
      <c r="T94" s="56">
        <f>IF('Patch Planner'!$N$94="","",'Patch Planner'!$N$94)</f>
        <v/>
      </c>
      <c r="U94" s="56">
        <f>IF('Patch Planner'!$K$94="","",'Patch Planner'!$K$94)</f>
        <v/>
      </c>
      <c r="V94" s="56">
        <f>IF('Patch Planner'!$C$94="","",'Patch Planner'!$C$94)</f>
        <v/>
      </c>
      <c r="W94" s="56">
        <f>IF('Patch Planner'!$L$94="","",'Patch Planner'!$L$94)</f>
        <v/>
      </c>
    </row>
    <row r="95">
      <c r="S95" s="58">
        <f>IF('Patch Planner'!$E$95="","",'Patch Planner'!$E$95)</f>
        <v/>
      </c>
      <c r="T95" s="58">
        <f>IF('Patch Planner'!$N$95="","",'Patch Planner'!$N$95)</f>
        <v/>
      </c>
      <c r="U95" s="58">
        <f>IF('Patch Planner'!$K$95="","",'Patch Planner'!$K$95)</f>
        <v/>
      </c>
      <c r="V95" s="58">
        <f>IF('Patch Planner'!$C$95="","",'Patch Planner'!$C$95)</f>
        <v/>
      </c>
      <c r="W95" s="58">
        <f>IF('Patch Planner'!$L$95="","",'Patch Planner'!$L$95)</f>
        <v/>
      </c>
    </row>
    <row r="96">
      <c r="S96" s="56">
        <f>IF('Patch Planner'!$E$96="","",'Patch Planner'!$E$96)</f>
        <v/>
      </c>
      <c r="T96" s="56">
        <f>IF('Patch Planner'!$N$96="","",'Patch Planner'!$N$96)</f>
        <v/>
      </c>
      <c r="U96" s="56">
        <f>IF('Patch Planner'!$K$96="","",'Patch Planner'!$K$96)</f>
        <v/>
      </c>
      <c r="V96" s="56">
        <f>IF('Patch Planner'!$C$96="","",'Patch Planner'!$C$96)</f>
        <v/>
      </c>
      <c r="W96" s="56">
        <f>IF('Patch Planner'!$L$96="","",'Patch Planner'!$L$96)</f>
        <v/>
      </c>
    </row>
    <row r="97">
      <c r="S97" s="58">
        <f>IF('Patch Planner'!$E$97="","",'Patch Planner'!$E$97)</f>
        <v/>
      </c>
      <c r="T97" s="58">
        <f>IF('Patch Planner'!$N$97="","",'Patch Planner'!$N$97)</f>
        <v/>
      </c>
      <c r="U97" s="58">
        <f>IF('Patch Planner'!$K$97="","",'Patch Planner'!$K$97)</f>
        <v/>
      </c>
      <c r="V97" s="58">
        <f>IF('Patch Planner'!$C$97="","",'Patch Planner'!$C$97)</f>
        <v/>
      </c>
      <c r="W97" s="58">
        <f>IF('Patch Planner'!$L$97="","",'Patch Planner'!$L$97)</f>
        <v/>
      </c>
    </row>
    <row r="98">
      <c r="S98" s="56">
        <f>IF('Patch Planner'!$E$98="","",'Patch Planner'!$E$98)</f>
        <v/>
      </c>
      <c r="T98" s="56">
        <f>IF('Patch Planner'!$N$98="","",'Patch Planner'!$N$98)</f>
        <v/>
      </c>
      <c r="U98" s="56">
        <f>IF('Patch Planner'!$K$98="","",'Patch Planner'!$K$98)</f>
        <v/>
      </c>
      <c r="V98" s="56">
        <f>IF('Patch Planner'!$C$98="","",'Patch Planner'!$C$98)</f>
        <v/>
      </c>
      <c r="W98" s="56">
        <f>IF('Patch Planner'!$L$98="","",'Patch Planner'!$L$98)</f>
        <v/>
      </c>
    </row>
    <row r="99">
      <c r="S99" s="58">
        <f>IF('Patch Planner'!$E$99="","",'Patch Planner'!$E$99)</f>
        <v/>
      </c>
      <c r="T99" s="58">
        <f>IF('Patch Planner'!$N$99="","",'Patch Planner'!$N$99)</f>
        <v/>
      </c>
      <c r="U99" s="58">
        <f>IF('Patch Planner'!$K$99="","",'Patch Planner'!$K$99)</f>
        <v/>
      </c>
      <c r="V99" s="58">
        <f>IF('Patch Planner'!$C$99="","",'Patch Planner'!$C$99)</f>
        <v/>
      </c>
      <c r="W99" s="58">
        <f>IF('Patch Planner'!$L$99="","",'Patch Planner'!$L$99)</f>
        <v/>
      </c>
    </row>
    <row r="100">
      <c r="S100" s="56">
        <f>IF('Patch Planner'!$E$100="","",'Patch Planner'!$E$100)</f>
        <v/>
      </c>
      <c r="T100" s="56">
        <f>IF('Patch Planner'!$N$100="","",'Patch Planner'!$N$100)</f>
        <v/>
      </c>
      <c r="U100" s="56">
        <f>IF('Patch Planner'!$K$100="","",'Patch Planner'!$K$100)</f>
        <v/>
      </c>
      <c r="V100" s="56">
        <f>IF('Patch Planner'!$C$100="","",'Patch Planner'!$C$100)</f>
        <v/>
      </c>
      <c r="W100" s="56">
        <f>IF('Patch Planner'!$L$100="","",'Patch Planner'!$L$100)</f>
        <v/>
      </c>
    </row>
    <row r="101">
      <c r="S101" s="58">
        <f>IF('Patch Planner'!$E$101="","",'Patch Planner'!$E$101)</f>
        <v/>
      </c>
      <c r="T101" s="58">
        <f>IF('Patch Planner'!$N$101="","",'Patch Planner'!$N$101)</f>
        <v/>
      </c>
      <c r="U101" s="58">
        <f>IF('Patch Planner'!$K$101="","",'Patch Planner'!$K$101)</f>
        <v/>
      </c>
      <c r="V101" s="58">
        <f>IF('Patch Planner'!$C$101="","",'Patch Planner'!$C$101)</f>
        <v/>
      </c>
      <c r="W101" s="58">
        <f>IF('Patch Planner'!$L$101="","",'Patch Planner'!$L$101)</f>
        <v/>
      </c>
    </row>
    <row r="102">
      <c r="S102" s="56">
        <f>IF('Patch Planner'!$E$102="","",'Patch Planner'!$E$102)</f>
        <v/>
      </c>
      <c r="T102" s="56">
        <f>IF('Patch Planner'!$N$102="","",'Patch Planner'!$N$102)</f>
        <v/>
      </c>
      <c r="U102" s="56">
        <f>IF('Patch Planner'!$K$102="","",'Patch Planner'!$K$102)</f>
        <v/>
      </c>
      <c r="V102" s="56">
        <f>IF('Patch Planner'!$C$102="","",'Patch Planner'!$C$102)</f>
        <v/>
      </c>
      <c r="W102" s="56">
        <f>IF('Patch Planner'!$L$102="","",'Patch Planner'!$L$102)</f>
        <v/>
      </c>
    </row>
    <row r="103">
      <c r="S103" s="58">
        <f>IF('Patch Planner'!$E$103="","",'Patch Planner'!$E$103)</f>
        <v/>
      </c>
      <c r="T103" s="58">
        <f>IF('Patch Planner'!$N$103="","",'Patch Planner'!$N$103)</f>
        <v/>
      </c>
      <c r="U103" s="58">
        <f>IF('Patch Planner'!$K$103="","",'Patch Planner'!$K$103)</f>
        <v/>
      </c>
      <c r="V103" s="58">
        <f>IF('Patch Planner'!$C$103="","",'Patch Planner'!$C$103)</f>
        <v/>
      </c>
      <c r="W103" s="58">
        <f>IF('Patch Planner'!$L$103="","",'Patch Planner'!$L$103)</f>
        <v/>
      </c>
    </row>
  </sheetData>
  <mergeCells count="1">
    <mergeCell ref="A1:Q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80" zoomScaleNormal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6" customWidth="1" min="3" max="3"/>
    <col width="30" customWidth="1" min="4" max="4"/>
    <col width="23" customWidth="1" min="5" max="5"/>
    <col width="21" customWidth="1" min="6" max="6"/>
    <col width="14" customWidth="1" min="7" max="7"/>
    <col width="86" customWidth="1" min="8" max="8"/>
  </cols>
  <sheetData>
    <row r="1">
      <c r="A1" s="63" t="inlineStr">
        <is>
          <t>Crop</t>
        </is>
      </c>
      <c r="B1" s="63" t="inlineStr">
        <is>
          <t>Recommended Australian Season</t>
        </is>
      </c>
      <c r="C1" s="63" t="inlineStr">
        <is>
          <t>Days to Harvest</t>
        </is>
      </c>
      <c r="D1" s="63" t="inlineStr">
        <is>
          <t>Watering Frequency</t>
        </is>
      </c>
      <c r="E1" s="63" t="inlineStr">
        <is>
          <t>Sun Requirement</t>
        </is>
      </c>
      <c r="F1" s="63" t="inlineStr">
        <is>
          <t>Typical Value (AUD/kg)</t>
        </is>
      </c>
      <c r="H1" s="63" t="inlineStr">
        <is>
          <t>Instructions</t>
        </is>
      </c>
    </row>
    <row r="2" ht="40" customHeight="1">
      <c r="A2" s="56" t="inlineStr">
        <is>
          <t>Tomato</t>
        </is>
      </c>
      <c r="B2" s="53" t="inlineStr">
        <is>
          <t>Spring to summer</t>
        </is>
      </c>
      <c r="C2" s="64" t="n">
        <v>75</v>
      </c>
      <c r="D2" s="53" t="inlineStr">
        <is>
          <t>Deep watering 2–3 times weekly</t>
        </is>
      </c>
      <c r="E2" s="53" t="inlineStr">
        <is>
          <t>Full sun</t>
        </is>
      </c>
      <c r="F2" s="65" t="n">
        <v>6.5</v>
      </c>
      <c r="H2" s="66" t="inlineStr">
        <is>
          <t>Patch Planner records each garden plan, including gardener, city, patch or bed, crop, variety, planting date, area, quantity, cost, yield estimate, produce value and notes.</t>
        </is>
      </c>
    </row>
    <row r="3" ht="40" customHeight="1">
      <c r="A3" s="58" t="inlineStr">
        <is>
          <t>Basil</t>
        </is>
      </c>
      <c r="B3" s="62" t="inlineStr">
        <is>
          <t>Spring to summer</t>
        </is>
      </c>
      <c r="C3" s="67" t="n">
        <v>50</v>
      </c>
      <c r="D3" s="62" t="inlineStr">
        <is>
          <t>Light watering every 1–2 days</t>
        </is>
      </c>
      <c r="E3" s="62" t="inlineStr">
        <is>
          <t>Full sun</t>
        </is>
      </c>
      <c r="F3" s="68" t="n">
        <v>12</v>
      </c>
      <c r="H3" s="69" t="inlineStr">
        <is>
          <t>Dashboard summarises planned costs, estimated yield, harvest value, return on cost and crops requiring attention. Charts use the full prepared planner range.</t>
        </is>
      </c>
    </row>
    <row r="4" ht="40" customHeight="1">
      <c r="A4" s="56" t="inlineStr">
        <is>
          <t>Carrot</t>
        </is>
      </c>
      <c r="B4" s="53" t="inlineStr">
        <is>
          <t>Autumn to spring</t>
        </is>
      </c>
      <c r="C4" s="64" t="n">
        <v>75</v>
      </c>
      <c r="D4" s="53" t="inlineStr">
        <is>
          <t>Water 2–3 times weekly</t>
        </is>
      </c>
      <c r="E4" s="53" t="inlineStr">
        <is>
          <t>Full sun</t>
        </is>
      </c>
      <c r="F4" s="65" t="n">
        <v>4.5</v>
      </c>
      <c r="H4" s="66" t="inlineStr">
        <is>
          <t>Lists &amp; Instructions contains the crop reference table used for season, days to harvest, watering frequency and sun requirement lookups.</t>
        </is>
      </c>
    </row>
    <row r="5" ht="40" customHeight="1">
      <c r="A5" s="58" t="inlineStr">
        <is>
          <t>Silverbeet</t>
        </is>
      </c>
      <c r="B5" s="62" t="inlineStr">
        <is>
          <t>Autumn to spring</t>
        </is>
      </c>
      <c r="C5" s="67" t="n">
        <v>55</v>
      </c>
      <c r="D5" s="62" t="inlineStr">
        <is>
          <t>Water 2–3 times weekly</t>
        </is>
      </c>
      <c r="E5" s="62" t="inlineStr">
        <is>
          <t>Full sun to part shade</t>
        </is>
      </c>
      <c r="F5" s="68" t="n">
        <v>6</v>
      </c>
      <c r="H5" s="69" t="inlineStr">
        <is>
          <t>Pale-yellow cells are user inputs. Formula cells update automatically after crop and planting details are entered.</t>
        </is>
      </c>
    </row>
    <row r="6" ht="40" customHeight="1">
      <c r="A6" s="56" t="inlineStr">
        <is>
          <t>Cucumber</t>
        </is>
      </c>
      <c r="B6" s="53" t="inlineStr">
        <is>
          <t>Spring to summer</t>
        </is>
      </c>
      <c r="C6" s="64" t="n">
        <v>60</v>
      </c>
      <c r="D6" s="53" t="inlineStr">
        <is>
          <t>Deep watering 3 times weekly</t>
        </is>
      </c>
      <c r="E6" s="53" t="inlineStr">
        <is>
          <t>Full sun</t>
        </is>
      </c>
      <c r="F6" s="65" t="n">
        <v>4.5</v>
      </c>
      <c r="H6" s="66" t="inlineStr">
        <is>
          <t>Dates use Australian format: DD/MM/YYYY. Costs and values are in Australian dollars.</t>
        </is>
      </c>
    </row>
    <row r="7" ht="40" customHeight="1">
      <c r="A7" s="58" t="inlineStr">
        <is>
          <t>Capsicum</t>
        </is>
      </c>
      <c r="B7" s="62" t="inlineStr">
        <is>
          <t>Spring to summer</t>
        </is>
      </c>
      <c r="C7" s="67" t="n">
        <v>85</v>
      </c>
      <c r="D7" s="62" t="inlineStr">
        <is>
          <t>Deep watering 2–3 times weekly</t>
        </is>
      </c>
      <c r="E7" s="62" t="inlineStr">
        <is>
          <t>Full sun</t>
        </is>
      </c>
      <c r="F7" s="68" t="n">
        <v>7</v>
      </c>
      <c r="H7" s="69" t="inlineStr">
        <is>
          <t>Update planting dates, quantities and local produce prices as required for your household garden, community garden or small market garden.</t>
        </is>
      </c>
    </row>
    <row r="8" ht="40" customHeight="1">
      <c r="A8" s="56" t="inlineStr">
        <is>
          <t>Broccoli</t>
        </is>
      </c>
      <c r="B8" s="53" t="inlineStr">
        <is>
          <t>Autumn to winter</t>
        </is>
      </c>
      <c r="C8" s="64" t="n">
        <v>85</v>
      </c>
      <c r="D8" s="53" t="inlineStr">
        <is>
          <t>Water 2–3 times weekly</t>
        </is>
      </c>
      <c r="E8" s="53" t="inlineStr">
        <is>
          <t>Full sun</t>
        </is>
      </c>
      <c r="F8" s="65" t="n">
        <v>6.5</v>
      </c>
      <c r="H8" s="66" t="inlineStr">
        <is>
          <t>Seasonal guidance is indicative and should be adjusted for your local microclimate, soil conditions and watering restrictions.</t>
        </is>
      </c>
    </row>
    <row r="9" ht="40" customHeight="1">
      <c r="A9" s="58" t="inlineStr">
        <is>
          <t>Strawberry</t>
        </is>
      </c>
      <c r="B9" s="62" t="inlineStr">
        <is>
          <t>Autumn to spring</t>
        </is>
      </c>
      <c r="C9" s="67" t="n">
        <v>35</v>
      </c>
      <c r="D9" s="62" t="inlineStr">
        <is>
          <t>Light watering every 1–2 days</t>
        </is>
      </c>
      <c r="E9" s="62" t="inlineStr">
        <is>
          <t>Full sun</t>
        </is>
      </c>
      <c r="F9" s="68" t="n">
        <v>12</v>
      </c>
      <c r="H9" s="69" t="inlineStr">
        <is>
          <t>Financial year references, where used, follow 1 July–30 June.</t>
        </is>
      </c>
    </row>
    <row r="10" ht="40" customHeight="1">
      <c r="A10" s="56" t="inlineStr">
        <is>
          <t>Lettuce</t>
        </is>
      </c>
      <c r="B10" s="53" t="inlineStr">
        <is>
          <t>Autumn to spring</t>
        </is>
      </c>
      <c r="C10" s="64" t="n">
        <v>45</v>
      </c>
      <c r="D10" s="53" t="inlineStr">
        <is>
          <t>Light watering every 1–2 days</t>
        </is>
      </c>
      <c r="E10" s="53" t="inlineStr">
        <is>
          <t>Full sun to part shade</t>
        </is>
      </c>
      <c r="F10" s="65" t="n">
        <v>7</v>
      </c>
      <c r="H10" s="66" t="inlineStr">
        <is>
          <t>No sheet protection or print setup is required.</t>
        </is>
      </c>
    </row>
    <row r="11" ht="28" customHeight="1">
      <c r="A11" s="58" t="inlineStr">
        <is>
          <t>Pea</t>
        </is>
      </c>
      <c r="B11" s="62" t="inlineStr">
        <is>
          <t>Autumn to winter</t>
        </is>
      </c>
      <c r="C11" s="67" t="n">
        <v>65</v>
      </c>
      <c r="D11" s="62" t="inlineStr">
        <is>
          <t>Water 2–3 times weekly</t>
        </is>
      </c>
      <c r="E11" s="62" t="inlineStr">
        <is>
          <t>Full sun</t>
        </is>
      </c>
      <c r="F11" s="68" t="n">
        <v>8</v>
      </c>
    </row>
    <row r="12" ht="28" customHeight="1">
      <c r="A12" s="56" t="inlineStr">
        <is>
          <t>Zucchini</t>
        </is>
      </c>
      <c r="B12" s="53" t="inlineStr">
        <is>
          <t>Spring to summer</t>
        </is>
      </c>
      <c r="C12" s="64" t="n">
        <v>55</v>
      </c>
      <c r="D12" s="53" t="inlineStr">
        <is>
          <t>Deep watering 3 times weekly</t>
        </is>
      </c>
      <c r="E12" s="53" t="inlineStr">
        <is>
          <t>Full sun</t>
        </is>
      </c>
      <c r="F12" s="65" t="n">
        <v>3.5</v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2026-09-23T14:11:32Z</dcterms:created>
  <dcterms:modified xmlns:dcterms="http://purl.org/dc/terms/" xmlns:xsi="http://www.w3.org/2001/XMLSchema-instance" xsi:type="dcterms:W3CDTF">2026-09-23T14:11:32Z</dcterms:modified>
</cp:coreProperties>
</file>