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mergency Plan" sheetId="1" state="visible" r:id="rId1"/>
    <sheet xmlns:r="http://schemas.openxmlformats.org/officeDocument/2006/relationships" name="Contacts" sheetId="2" state="visible" r:id="rId2"/>
    <sheet xmlns:r="http://schemas.openxmlformats.org/officeDocument/2006/relationships" name="Dashboard" sheetId="3" state="visible" r:id="rId3"/>
    <sheet xmlns:r="http://schemas.openxmlformats.org/officeDocument/2006/relationships" name="Instructions" sheetId="4" state="visible" r:id="rId4"/>
  </sheets>
  <definedNames>
    <definedName name="_xlnm._FilterDatabase" localSheetId="0" hidden="1">'Emergency Plan'!$A$1:$N$101</definedName>
    <definedName name="_xlnm.Print_Area" localSheetId="0">'Emergency Plan'!$A$1:$N$21</definedName>
    <definedName name="_xlnm._FilterDatabase" localSheetId="1" hidden="1">'Contacts'!$A$1:$H$101</definedName>
    <definedName name="_xlnm.Print_Area" localSheetId="1">'Contacts'!$A$1:$H$21</definedName>
    <definedName name="_xlnm.Print_Area" localSheetId="2">'Dashboard'!$A$1:$Y$119</definedName>
    <definedName name="_xlnm.Print_Area" localSheetId="3">'Instructions'!$A$1:$B$15</definedName>
  </definedNames>
  <calcPr calcId="124519" fullCalcOnLoad="1"/>
</workbook>
</file>

<file path=xl/styles.xml><?xml version="1.0" encoding="utf-8"?>
<styleSheet xmlns="http://schemas.openxmlformats.org/spreadsheetml/2006/main">
  <numFmts count="2">
    <numFmt numFmtId="164" formatCode="DD/MM/YYYY"/>
    <numFmt numFmtId="165" formatCode="$#,##0.00"/>
  </numFmts>
  <fonts count="10">
    <font>
      <name val="Calibri"/>
      <family val="2"/>
      <color theme="1"/>
      <sz val="11"/>
      <scheme val="minor"/>
    </font>
    <font>
      <name val="Aptos"/>
      <b val="1"/>
      <color rgb="00FFFFFF"/>
      <sz val="11"/>
    </font>
    <font>
      <name val="Aptos"/>
      <color rgb="001E293B"/>
      <sz val="10"/>
    </font>
    <font>
      <name val="Aptos"/>
      <b val="1"/>
      <color rgb="00075985"/>
      <sz val="10"/>
    </font>
    <font>
      <name val="Aptos"/>
      <b val="1"/>
      <color rgb="001E293B"/>
      <sz val="10"/>
    </font>
    <font>
      <name val="Aptos Display"/>
      <b val="1"/>
      <color rgb="00FFFFFF"/>
      <sz val="16"/>
    </font>
    <font>
      <name val="Aptos"/>
      <b val="1"/>
      <color rgb="00FFFFFF"/>
      <sz val="10"/>
    </font>
    <font>
      <name val="Aptos Display"/>
      <b val="1"/>
      <color rgb="001E293B"/>
      <sz val="18"/>
    </font>
    <font>
      <name val="Aptos Display"/>
      <b val="1"/>
      <color rgb="00FFFFFF"/>
      <sz val="18"/>
    </font>
    <font>
      <name val="Aptos"/>
      <color rgb="00475569"/>
      <sz val="9"/>
    </font>
  </fonts>
  <fills count="12">
    <fill>
      <patternFill/>
    </fill>
    <fill>
      <patternFill patternType="gray125"/>
    </fill>
    <fill>
      <patternFill patternType="solid">
        <fgColor rgb="000F766E"/>
      </patternFill>
    </fill>
    <fill>
      <patternFill patternType="solid">
        <fgColor rgb="00F8FAFC"/>
      </patternFill>
    </fill>
    <fill>
      <patternFill patternType="solid">
        <fgColor rgb="00FFFBEB"/>
      </patternFill>
    </fill>
    <fill>
      <patternFill patternType="solid">
        <fgColor rgb="00E0F2FE"/>
      </patternFill>
    </fill>
    <fill>
      <patternFill patternType="solid">
        <fgColor rgb="00FFFFFF"/>
      </patternFill>
    </fill>
    <fill>
      <patternFill patternType="solid">
        <fgColor rgb="00CCFBF1"/>
      </patternFill>
    </fill>
    <fill>
      <patternFill patternType="solid">
        <fgColor rgb="00FEF3C7"/>
      </patternFill>
    </fill>
    <fill>
      <patternFill patternType="solid">
        <fgColor rgb="001E293B"/>
      </patternFill>
    </fill>
    <fill>
      <patternFill patternType="solid">
        <fgColor rgb="00006A4E"/>
      </patternFill>
    </fill>
    <fill>
      <patternFill patternType="solid">
        <fgColor rgb="00DC2626"/>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70">
    <xf numFmtId="0" fontId="0" fillId="0" borderId="0" pivotButton="0" quotePrefix="0" xfId="0"/>
    <xf numFmtId="0" fontId="1" fillId="2" borderId="1" applyAlignment="1" pivotButton="0" quotePrefix="0" xfId="0">
      <alignment horizontal="center"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164" fontId="2" fillId="4" borderId="1" applyAlignment="1" pivotButton="0" quotePrefix="0" xfId="0">
      <alignment horizontal="center" vertical="center" wrapText="1"/>
    </xf>
    <xf numFmtId="165" fontId="2" fillId="4" borderId="1" applyAlignment="1" pivotButton="0" quotePrefix="0" xfId="0">
      <alignment horizontal="center" vertical="center" wrapText="1"/>
    </xf>
    <xf numFmtId="9" fontId="3" fillId="5" borderId="1" applyAlignment="1" pivotButton="0" quotePrefix="0" xfId="0">
      <alignment horizontal="center" vertical="center" wrapText="1"/>
    </xf>
    <xf numFmtId="49" fontId="3" fillId="5" borderId="1" applyAlignment="1" pivotButton="0" quotePrefix="0" xfId="0">
      <alignment horizontal="center" vertical="center" wrapText="1"/>
    </xf>
    <xf numFmtId="0" fontId="4" fillId="7" borderId="1" applyAlignment="1" pivotButton="0" quotePrefix="0" xfId="0">
      <alignment horizontal="center" vertical="center" wrapText="1"/>
    </xf>
    <xf numFmtId="165" fontId="4" fillId="7" borderId="1" applyAlignment="1" pivotButton="0" quotePrefix="0" xfId="0">
      <alignment horizontal="center" vertical="center" wrapText="1"/>
    </xf>
    <xf numFmtId="9" fontId="4" fillId="7" borderId="1" applyAlignment="1" pivotButton="0" quotePrefix="0" xfId="0">
      <alignment horizontal="center" vertical="center" wrapText="1"/>
    </xf>
    <xf numFmtId="0" fontId="4" fillId="8" borderId="1" applyAlignment="1" pivotButton="0" quotePrefix="0" xfId="0">
      <alignment horizontal="left" vertical="center" wrapText="1"/>
    </xf>
    <xf numFmtId="49" fontId="2" fillId="4" borderId="1" applyAlignment="1" pivotButton="0" quotePrefix="0" xfId="0">
      <alignment horizontal="center" vertical="center" wrapText="1"/>
    </xf>
    <xf numFmtId="0" fontId="5" fillId="9" borderId="0" applyAlignment="1" pivotButton="0" quotePrefix="0" xfId="0">
      <alignment horizontal="left" vertical="center"/>
    </xf>
    <xf numFmtId="0" fontId="6" fillId="10" borderId="1" applyAlignment="1" pivotButton="0" quotePrefix="0" xfId="0">
      <alignment horizontal="center" vertical="center" wrapText="1"/>
    </xf>
    <xf numFmtId="0" fontId="6" fillId="11" borderId="1" applyAlignment="1" pivotButton="0" quotePrefix="0" xfId="0">
      <alignment horizontal="center" vertical="center" wrapText="1"/>
    </xf>
    <xf numFmtId="1" fontId="7" fillId="6" borderId="1" applyAlignment="1" pivotButton="0" quotePrefix="0" xfId="0">
      <alignment horizontal="center" vertical="center" wrapText="1"/>
    </xf>
    <xf numFmtId="9" fontId="7" fillId="6" borderId="1" applyAlignment="1" pivotButton="0" quotePrefix="0" xfId="0">
      <alignment horizontal="center" vertical="center" wrapText="1"/>
    </xf>
    <xf numFmtId="1" fontId="8" fillId="11" borderId="1" applyAlignment="1" pivotButton="0" quotePrefix="0" xfId="0">
      <alignment horizontal="center" vertical="center" wrapText="1"/>
    </xf>
    <xf numFmtId="165" fontId="7" fillId="6" borderId="1" applyAlignment="1" pivotButton="0" quotePrefix="0" xfId="0">
      <alignment horizontal="center" vertical="center" wrapText="1"/>
    </xf>
    <xf numFmtId="0" fontId="4" fillId="3" borderId="1" applyAlignment="1" pivotButton="0" quotePrefix="0" xfId="0">
      <alignment horizontal="center" vertical="center" wrapText="1"/>
    </xf>
    <xf numFmtId="0" fontId="2" fillId="3" borderId="1" applyAlignment="1" pivotButton="0" quotePrefix="0" xfId="0">
      <alignment horizontal="center" vertical="center" wrapText="1"/>
    </xf>
    <xf numFmtId="0" fontId="4" fillId="6" borderId="1" applyAlignment="1" pivotButton="0" quotePrefix="0" xfId="0">
      <alignment horizontal="center" vertical="center" wrapText="1"/>
    </xf>
    <xf numFmtId="0" fontId="2" fillId="6" borderId="1" applyAlignment="1" pivotButton="0" quotePrefix="0" xfId="0">
      <alignment horizontal="center" vertical="center" wrapText="1"/>
    </xf>
    <xf numFmtId="0" fontId="9" fillId="3" borderId="1" applyAlignment="1" pivotButton="0" quotePrefix="0" xfId="0">
      <alignment horizontal="center" vertical="center" wrapText="1"/>
    </xf>
    <xf numFmtId="165" fontId="9" fillId="3" borderId="1" applyAlignment="1" pivotButton="0" quotePrefix="0" xfId="0">
      <alignment horizontal="center" vertical="center" wrapText="1"/>
    </xf>
    <xf numFmtId="9" fontId="9" fillId="3" borderId="1" applyAlignment="1" pivotButton="0" quotePrefix="0" xfId="0">
      <alignment horizontal="center" vertical="center" wrapText="1"/>
    </xf>
    <xf numFmtId="0" fontId="9" fillId="6" borderId="1" applyAlignment="1" pivotButton="0" quotePrefix="0" xfId="0">
      <alignment horizontal="center" vertical="center" wrapText="1"/>
    </xf>
    <xf numFmtId="165" fontId="9" fillId="6" borderId="1" applyAlignment="1" pivotButton="0" quotePrefix="0" xfId="0">
      <alignment horizontal="center" vertical="center" wrapText="1"/>
    </xf>
    <xf numFmtId="9" fontId="9" fillId="6" borderId="1" applyAlignment="1" pivotButton="0" quotePrefix="0" xfId="0">
      <alignment horizontal="center" vertical="center" wrapText="1"/>
    </xf>
    <xf numFmtId="0" fontId="1" fillId="9" borderId="1" applyAlignment="1" pivotButton="0" quotePrefix="0" xfId="0">
      <alignment horizontal="center" vertical="center" wrapText="1"/>
    </xf>
    <xf numFmtId="0" fontId="4" fillId="3" borderId="1" applyAlignment="1" pivotButton="0" quotePrefix="0" xfId="0">
      <alignment horizontal="left" vertical="top" wrapText="1"/>
    </xf>
    <xf numFmtId="0" fontId="2" fillId="3" borderId="1" applyAlignment="1" pivotButton="0" quotePrefix="0" xfId="0">
      <alignment horizontal="left" vertical="top" wrapText="1"/>
    </xf>
    <xf numFmtId="0" fontId="4" fillId="6" borderId="1" applyAlignment="1" pivotButton="0" quotePrefix="0" xfId="0">
      <alignment horizontal="left" vertical="top" wrapText="1"/>
    </xf>
    <xf numFmtId="0" fontId="2" fillId="6" borderId="1" applyAlignment="1" pivotButton="0" quotePrefix="0" xfId="0">
      <alignment horizontal="left" vertical="top" wrapText="1"/>
    </xf>
    <xf numFmtId="0" fontId="6" fillId="10" borderId="1" applyAlignment="1" pivotButton="0" quotePrefix="0" xfId="0">
      <alignment horizontal="left" vertical="center" wrapText="1"/>
    </xf>
    <xf numFmtId="164" fontId="2" fillId="4" borderId="1" applyAlignment="1" pivotButton="0" quotePrefix="0" xfId="0">
      <alignment horizontal="center" vertical="center" wrapText="1"/>
    </xf>
    <xf numFmtId="165" fontId="2" fillId="4" borderId="1" applyAlignment="1" pivotButton="0" quotePrefix="0" xfId="0">
      <alignment horizontal="center" vertical="center" wrapText="1"/>
    </xf>
    <xf numFmtId="165" fontId="4" fillId="7" borderId="1" applyAlignment="1" pivotButton="0" quotePrefix="0" xfId="0">
      <alignment horizontal="center" vertical="center" wrapText="1"/>
    </xf>
    <xf numFmtId="165" fontId="7" fillId="6" borderId="1" applyAlignment="1" pivotButton="0" quotePrefix="0" xfId="0">
      <alignment horizontal="center" vertical="center" wrapText="1"/>
    </xf>
    <xf numFmtId="165" fontId="9" fillId="3" borderId="1" applyAlignment="1" pivotButton="0" quotePrefix="0" xfId="0">
      <alignment horizontal="center" vertical="center" wrapText="1"/>
    </xf>
    <xf numFmtId="165" fontId="9" fillId="6" borderId="1" applyAlignment="1" pivotButton="0" quotePrefix="0" xfId="0">
      <alignment horizontal="center" vertical="center" wrapText="1"/>
    </xf>
    <xf numFmtId="0" fontId="1" fillId="2" borderId="1" applyAlignment="1" pivotButton="0" quotePrefix="0" xfId="0">
      <alignment horizontal="center" vertical="center" wrapText="1" shrinkToFit="1"/>
    </xf>
    <xf numFmtId="10" fontId="3" fillId="5" borderId="1" applyAlignment="1" pivotButton="0" quotePrefix="0" xfId="0">
      <alignment horizontal="center" vertical="center" wrapText="1"/>
    </xf>
    <xf numFmtId="10" fontId="4" fillId="7" borderId="1" applyAlignment="1" pivotButton="0" quotePrefix="0" xfId="0">
      <alignment horizontal="center" vertical="center" wrapText="1"/>
    </xf>
    <xf numFmtId="0" fontId="5" fillId="9" borderId="0" applyAlignment="1" pivotButton="0" quotePrefix="0" xfId="0">
      <alignment horizontal="left" vertical="center" wrapText="1"/>
    </xf>
    <xf numFmtId="0" fontId="4" fillId="8" borderId="1" applyAlignment="1" pivotButton="0" quotePrefix="0" xfId="0">
      <alignment horizontal="left" vertical="center" wrapText="1"/>
    </xf>
    <xf numFmtId="0" fontId="6" fillId="10" borderId="1" applyAlignment="1" pivotButton="0" quotePrefix="0" xfId="0">
      <alignment horizontal="center" vertical="center" wrapText="1"/>
    </xf>
    <xf numFmtId="0" fontId="6" fillId="11" borderId="1" applyAlignment="1" pivotButton="0" quotePrefix="0" xfId="0">
      <alignment horizontal="center" vertical="center" wrapText="1"/>
    </xf>
    <xf numFmtId="1" fontId="7" fillId="6" borderId="1" applyAlignment="1" pivotButton="0" quotePrefix="0" xfId="0">
      <alignment horizontal="center" vertical="center" wrapText="1"/>
    </xf>
    <xf numFmtId="9" fontId="7" fillId="6" borderId="1" applyAlignment="1" pivotButton="0" quotePrefix="0" xfId="0">
      <alignment horizontal="center" vertical="center" wrapText="1"/>
    </xf>
    <xf numFmtId="1" fontId="8" fillId="11" borderId="1" applyAlignment="1" pivotButton="0" quotePrefix="0" xfId="0">
      <alignment horizontal="center" vertical="center" wrapText="1"/>
    </xf>
    <xf numFmtId="165" fontId="7" fillId="6" borderId="1" applyAlignment="1" pivotButton="0" quotePrefix="0" xfId="0">
      <alignment horizontal="center" vertical="center" wrapText="1"/>
    </xf>
    <xf numFmtId="0" fontId="4" fillId="3" borderId="1" applyAlignment="1" pivotButton="0" quotePrefix="0" xfId="0">
      <alignment horizontal="center" vertical="center" wrapText="1"/>
    </xf>
    <xf numFmtId="0" fontId="2" fillId="3" borderId="1" applyAlignment="1" pivotButton="0" quotePrefix="0" xfId="0">
      <alignment horizontal="center" vertical="center" wrapText="1"/>
    </xf>
    <xf numFmtId="0" fontId="4" fillId="6" borderId="1" applyAlignment="1" pivotButton="0" quotePrefix="0" xfId="0">
      <alignment horizontal="center" vertical="center" wrapText="1"/>
    </xf>
    <xf numFmtId="0" fontId="2" fillId="6" borderId="1" applyAlignment="1" pivotButton="0" quotePrefix="0" xfId="0">
      <alignment horizontal="center" vertical="center" wrapText="1"/>
    </xf>
    <xf numFmtId="0" fontId="1" fillId="2" borderId="1" applyAlignment="1" pivotButton="0" quotePrefix="0" xfId="0">
      <alignment horizontal="center" vertical="center" wrapText="1"/>
    </xf>
    <xf numFmtId="0" fontId="9" fillId="3" borderId="1" applyAlignment="1" pivotButton="0" quotePrefix="0" xfId="0">
      <alignment horizontal="center" vertical="center" wrapText="1"/>
    </xf>
    <xf numFmtId="165" fontId="9" fillId="3" borderId="1" applyAlignment="1" pivotButton="0" quotePrefix="0" xfId="0">
      <alignment horizontal="center" vertical="center" wrapText="1"/>
    </xf>
    <xf numFmtId="9" fontId="9" fillId="3" borderId="1" applyAlignment="1" pivotButton="0" quotePrefix="0" xfId="0">
      <alignment horizontal="center" vertical="center" wrapText="1"/>
    </xf>
    <xf numFmtId="0" fontId="9" fillId="6" borderId="1" applyAlignment="1" pivotButton="0" quotePrefix="0" xfId="0">
      <alignment horizontal="center" vertical="center" wrapText="1"/>
    </xf>
    <xf numFmtId="165" fontId="9" fillId="6" borderId="1" applyAlignment="1" pivotButton="0" quotePrefix="0" xfId="0">
      <alignment horizontal="center" vertical="center" wrapText="1"/>
    </xf>
    <xf numFmtId="9" fontId="9" fillId="6" borderId="1" applyAlignment="1" pivotButton="0" quotePrefix="0" xfId="0">
      <alignment horizontal="center" vertical="center" wrapText="1"/>
    </xf>
    <xf numFmtId="0" fontId="1" fillId="9" borderId="1" applyAlignment="1" pivotButton="0" quotePrefix="0" xfId="0">
      <alignment horizontal="center" vertical="center" wrapText="1"/>
    </xf>
    <xf numFmtId="0" fontId="4" fillId="3" borderId="1" applyAlignment="1" pivotButton="0" quotePrefix="0" xfId="0">
      <alignment horizontal="left" vertical="center" wrapText="1"/>
    </xf>
    <xf numFmtId="0" fontId="2" fillId="3" borderId="1" applyAlignment="1" pivotButton="0" quotePrefix="0" xfId="0">
      <alignment horizontal="left" vertical="center" wrapText="1"/>
    </xf>
    <xf numFmtId="0" fontId="4" fillId="6" borderId="1" applyAlignment="1" pivotButton="0" quotePrefix="0" xfId="0">
      <alignment horizontal="left" vertical="center" wrapText="1"/>
    </xf>
    <xf numFmtId="0" fontId="2" fillId="6" borderId="1" applyAlignment="1" pivotButton="0" quotePrefix="0" xfId="0">
      <alignment horizontal="left" vertical="center" wrapText="1"/>
    </xf>
    <xf numFmtId="0" fontId="6" fillId="10" borderId="1" applyAlignment="1" pivotButton="0" quotePrefix="0" xfId="0">
      <alignment horizontal="left" vertical="center" wrapText="1"/>
    </xf>
  </cellXfs>
  <cellStyles count="1">
    <cellStyle name="Normal" xfId="0" builtinId="0" hidden="0"/>
  </cellStyles>
  <dxfs count="3">
    <dxf>
      <font>
        <name val="Aptos"/>
        <b val="1"/>
        <color rgb="00FFFFFF"/>
        <sz val="10"/>
      </font>
      <fill>
        <patternFill patternType="solid">
          <fgColor rgb="00DC2626"/>
        </patternFill>
      </fill>
    </dxf>
    <dxf>
      <font>
        <name val="Aptos"/>
        <b val="1"/>
        <color rgb="001E293B"/>
        <sz val="10"/>
      </font>
      <fill>
        <patternFill patternType="solid">
          <fgColor rgb="00FEF3C7"/>
        </patternFill>
      </fill>
    </dxf>
    <dxf>
      <font>
        <name val="Aptos"/>
        <b val="1"/>
        <color rgb="00FFFFFF"/>
        <sz val="10"/>
      </font>
      <fill>
        <patternFill patternType="solid">
          <fgColor rgb="0016A34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Action status distribution</a:t>
            </a:r>
          </a:p>
        </rich>
      </tx>
    </title>
    <plotArea>
      <doughnutChart>
        <varyColors val="1"/>
        <ser>
          <idx val="0"/>
          <order val="0"/>
          <tx>
            <strRef>
              <f>'Dashboard'!B10</f>
            </strRef>
          </tx>
          <spPr>
            <a:solidFill xmlns:a="http://schemas.openxmlformats.org/drawingml/2006/main">
              <a:srgbClr val="14B8A6"/>
            </a:solidFill>
            <a:ln xmlns:a="http://schemas.openxmlformats.org/drawingml/2006/main">
              <a:prstDash val="solid"/>
            </a:ln>
          </spPr>
          <cat>
            <numRef>
              <f>'Dashboard'!$A$11:$A$14</f>
            </numRef>
          </cat>
          <val>
            <numRef>
              <f>'Dashboard'!$B$11:$B$14</f>
            </numRef>
          </val>
        </ser>
        <dLbls>
          <showPercent val="1"/>
          <showLeaderLines val="1"/>
        </dLbls>
        <firstSliceAng val="0"/>
        <holeSize val="10"/>
      </doughnutChart>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Estimated versus actual cost by preparedness area</a:t>
            </a:r>
          </a:p>
        </rich>
      </tx>
    </title>
    <plotArea>
      <barChart>
        <barDir val="bar"/>
        <grouping val="clustered"/>
        <ser>
          <idx val="0"/>
          <order val="0"/>
          <tx>
            <strRef>
              <f>'Dashboard'!V19</f>
            </strRef>
          </tx>
          <spPr>
            <a:solidFill xmlns:a="http://schemas.openxmlformats.org/drawingml/2006/main">
              <a:srgbClr val="14B8A6"/>
            </a:solidFill>
            <a:ln xmlns:a="http://schemas.openxmlformats.org/drawingml/2006/main">
              <a:prstDash val="solid"/>
            </a:ln>
          </spPr>
          <cat>
            <numRef>
              <f>'Dashboard'!$U$20:$U$119</f>
            </numRef>
          </cat>
          <val>
            <numRef>
              <f>'Dashboard'!$V$20:$V$119</f>
            </numRef>
          </val>
        </ser>
        <ser>
          <idx val="1"/>
          <order val="1"/>
          <tx>
            <strRef>
              <f>'Dashboard'!W19</f>
            </strRef>
          </tx>
          <spPr>
            <a:solidFill xmlns:a="http://schemas.openxmlformats.org/drawingml/2006/main">
              <a:srgbClr val="1E293B"/>
            </a:solidFill>
            <a:ln xmlns:a="http://schemas.openxmlformats.org/drawingml/2006/main">
              <a:prstDash val="solid"/>
            </a:ln>
          </spPr>
          <cat>
            <numRef>
              <f>'Dashboard'!$U$20:$U$119</f>
            </numRef>
          </cat>
          <val>
            <numRef>
              <f>'Dashboard'!$W$20:$W$119</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AUD</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Preparedness area</a:t>
                </a:r>
              </a:p>
            </rich>
          </tx>
        </title>
        <majorTickMark val="none"/>
        <minorTickMark val="none"/>
        <crossAx val="10"/>
      </valAx>
    </plotArea>
    <legend>
      <legendPos val="b"/>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Completion percentage by responsible person</a:t>
            </a:r>
          </a:p>
        </rich>
      </tx>
    </title>
    <plotArea>
      <barChart>
        <barDir val="col"/>
        <grouping val="clustered"/>
        <ser>
          <idx val="0"/>
          <order val="0"/>
          <tx>
            <strRef>
              <f>'Dashboard'!Y19</f>
            </strRef>
          </tx>
          <spPr>
            <a:solidFill xmlns:a="http://schemas.openxmlformats.org/drawingml/2006/main">
              <a:srgbClr val="16A34A"/>
            </a:solidFill>
            <a:ln xmlns:a="http://schemas.openxmlformats.org/drawingml/2006/main">
              <a:prstDash val="solid"/>
            </a:ln>
          </spPr>
          <cat>
            <numRef>
              <f>'Dashboard'!$X$20:$X$119</f>
            </numRef>
          </cat>
          <val>
            <numRef>
              <f>'Dashboard'!$Y$20:$Y$119</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Responsible person</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Completion %</a:t>
                </a:r>
              </a:p>
            </rich>
          </tx>
        </title>
        <numFmt formatCode="0.0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3</col>
      <colOff>0</colOff>
      <row>9</row>
      <rowOff>0</rowOff>
    </from>
    <ext cx="39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11</col>
      <colOff>0</colOff>
      <row>9</row>
      <rowOff>0</rowOff>
    </from>
    <ext cx="5760000" cy="36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3</col>
      <colOff>0</colOff>
      <row>26</row>
      <rowOff>0</rowOff>
    </from>
    <ext cx="5760000" cy="36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N105"/>
  <sheetViews>
    <sheetView showGridLines="0" zoomScale="55" zoomScaleNormal="55" workbookViewId="0">
      <pane ySplit="1" topLeftCell="A2" activePane="bottomLeft" state="frozen"/>
      <selection pane="bottomLeft" activeCell="A1" sqref="A1"/>
    </sheetView>
  </sheetViews>
  <sheetFormatPr baseColWidth="8" defaultRowHeight="15"/>
  <cols>
    <col width="12" customWidth="1" min="1" max="1"/>
    <col width="21" customWidth="1" min="2" max="2"/>
    <col width="46" customWidth="1" min="3" max="3"/>
    <col width="20" customWidth="1" min="4" max="4"/>
    <col width="12" customWidth="1" min="5" max="5"/>
    <col width="15" customWidth="1" min="6" max="6"/>
    <col width="14" customWidth="1" min="7" max="7"/>
    <col width="16" customWidth="1" min="8" max="8"/>
    <col width="20" customWidth="1" min="9" max="9"/>
    <col width="18" customWidth="1" min="10" max="10"/>
    <col width="14" customWidth="1" min="11" max="11"/>
    <col width="13" customWidth="1" min="12" max="12"/>
    <col width="18" customWidth="1" min="13" max="13"/>
    <col width="42" customWidth="1" min="14" max="14"/>
  </cols>
  <sheetData>
    <row r="1" ht="32" customHeight="1">
      <c r="A1" s="42" t="inlineStr">
        <is>
          <t>Action ID</t>
        </is>
      </c>
      <c r="B1" s="42" t="inlineStr">
        <is>
          <t>Preparedness Area</t>
        </is>
      </c>
      <c r="C1" s="42" t="inlineStr">
        <is>
          <t>Task / Action</t>
        </is>
      </c>
      <c r="D1" s="42" t="inlineStr">
        <is>
          <t>Responsible Person</t>
        </is>
      </c>
      <c r="E1" s="42" t="inlineStr">
        <is>
          <t>Priority</t>
        </is>
      </c>
      <c r="F1" s="42" t="inlineStr">
        <is>
          <t>Status</t>
        </is>
      </c>
      <c r="G1" s="42" t="inlineStr">
        <is>
          <t>Due Date</t>
        </is>
      </c>
      <c r="H1" s="42" t="inlineStr">
        <is>
          <t>Completed Date</t>
        </is>
      </c>
      <c r="I1" s="42" t="inlineStr">
        <is>
          <t>Estimated Cost (AUD)</t>
        </is>
      </c>
      <c r="J1" s="42" t="inlineStr">
        <is>
          <t>Actual Cost (AUD)</t>
        </is>
      </c>
      <c r="K1" s="42" t="inlineStr">
        <is>
          <t>Completion %</t>
        </is>
      </c>
      <c r="L1" s="42" t="inlineStr">
        <is>
          <t>Contact ID</t>
        </is>
      </c>
      <c r="M1" s="42" t="inlineStr">
        <is>
          <t>Contact Phone</t>
        </is>
      </c>
      <c r="N1" s="42" t="inlineStr">
        <is>
          <t>Notes / Evidence</t>
        </is>
      </c>
    </row>
    <row r="2" ht="34" customHeight="1">
      <c r="A2" s="2" t="inlineStr">
        <is>
          <t>A001</t>
        </is>
      </c>
      <c r="B2" s="3" t="inlineStr">
        <is>
          <t>Property preparation</t>
        </is>
      </c>
      <c r="C2" s="3" t="inlineStr">
        <is>
          <t>Clear leaf litter and gutters at the Sydney property</t>
        </is>
      </c>
      <c r="D2" s="3" t="inlineStr">
        <is>
          <t>Jack Wilson</t>
        </is>
      </c>
      <c r="E2" s="2" t="inlineStr">
        <is>
          <t>High</t>
        </is>
      </c>
      <c r="F2" s="2" t="inlineStr">
        <is>
          <t>Overdue</t>
        </is>
      </c>
      <c r="G2" s="36" t="n">
        <v>46290</v>
      </c>
      <c r="H2" s="36" t="n"/>
      <c r="I2" s="37" t="n">
        <v>250</v>
      </c>
      <c r="J2" s="37" t="n"/>
      <c r="K2" s="43">
        <f>IF(F2="Complete",1,IF(F2="In Progress",0.5,0))</f>
        <v/>
      </c>
      <c r="L2" s="2" t="inlineStr">
        <is>
          <t>C002</t>
        </is>
      </c>
      <c r="M2" s="7">
        <f>IFERROR(VLOOKUP(L2,Contacts!$A$2:$H$101,6,FALSE),"")</f>
        <v/>
      </c>
      <c r="N2" s="3" t="inlineStr">
        <is>
          <t>Photograph cleared gutters and retain green waste receipt.</t>
        </is>
      </c>
    </row>
    <row r="3" ht="34" customHeight="1">
      <c r="A3" s="2" t="inlineStr">
        <is>
          <t>A002</t>
        </is>
      </c>
      <c r="B3" s="3" t="inlineStr">
        <is>
          <t>Evacuation</t>
        </is>
      </c>
      <c r="C3" s="3" t="inlineStr">
        <is>
          <t>Confirm evacuation route and alternative route from Melbourne</t>
        </is>
      </c>
      <c r="D3" s="3" t="inlineStr">
        <is>
          <t>Olivia Brown</t>
        </is>
      </c>
      <c r="E3" s="2" t="inlineStr">
        <is>
          <t>High</t>
        </is>
      </c>
      <c r="F3" s="2" t="inlineStr">
        <is>
          <t>Complete</t>
        </is>
      </c>
      <c r="G3" s="36" t="n">
        <v>46295</v>
      </c>
      <c r="H3" s="36" t="n">
        <v>46285</v>
      </c>
      <c r="I3" s="37" t="n">
        <v>0</v>
      </c>
      <c r="J3" s="37" t="n">
        <v>0</v>
      </c>
      <c r="K3" s="43">
        <f>IF(F3="Complete",1,IF(F3="In Progress",0.5,0))</f>
        <v/>
      </c>
      <c r="L3" s="2" t="inlineStr">
        <is>
          <t>C003</t>
        </is>
      </c>
      <c r="M3" s="7">
        <f>IFERROR(VLOOKUP(L3,Contacts!$A$2:$H$101,6,FALSE),"")</f>
        <v/>
      </c>
      <c r="N3" s="3" t="inlineStr">
        <is>
          <t>Primary route and meeting point shared with household.</t>
        </is>
      </c>
    </row>
    <row r="4" ht="34" customHeight="1">
      <c r="A4" s="2" t="inlineStr">
        <is>
          <t>A003</t>
        </is>
      </c>
      <c r="B4" s="3" t="inlineStr">
        <is>
          <t>Water supply</t>
        </is>
      </c>
      <c r="C4" s="3" t="inlineStr">
        <is>
          <t>Service water pump and fittings at the Adelaide property</t>
        </is>
      </c>
      <c r="D4" s="3" t="inlineStr">
        <is>
          <t>Liam Nguyen</t>
        </is>
      </c>
      <c r="E4" s="2" t="inlineStr">
        <is>
          <t>High</t>
        </is>
      </c>
      <c r="F4" s="2" t="inlineStr">
        <is>
          <t>In Progress</t>
        </is>
      </c>
      <c r="G4" s="36" t="n">
        <v>46300</v>
      </c>
      <c r="H4" s="36" t="n"/>
      <c r="I4" s="37" t="n">
        <v>480</v>
      </c>
      <c r="J4" s="37" t="n">
        <v>220</v>
      </c>
      <c r="K4" s="43">
        <f>IF(F4="Complete",1,IF(F4="In Progress",0.5,0))</f>
        <v/>
      </c>
      <c r="L4" s="2" t="inlineStr">
        <is>
          <t>C006</t>
        </is>
      </c>
      <c r="M4" s="7">
        <f>IFERROR(VLOOKUP(L4,Contacts!$A$2:$H$101,6,FALSE),"")</f>
        <v/>
      </c>
      <c r="N4" s="3" t="inlineStr">
        <is>
          <t>Pump booking confirmed; test run still required.</t>
        </is>
      </c>
    </row>
    <row r="5" ht="34" customHeight="1">
      <c r="A5" s="2" t="inlineStr">
        <is>
          <t>A004</t>
        </is>
      </c>
      <c r="B5" s="3" t="inlineStr">
        <is>
          <t>Livestock</t>
        </is>
      </c>
      <c r="C5" s="3" t="inlineStr">
        <is>
          <t>Prepare livestock transport plan near Bendigo</t>
        </is>
      </c>
      <c r="D5" s="3" t="inlineStr">
        <is>
          <t>Charlotte Smith</t>
        </is>
      </c>
      <c r="E5" s="2" t="inlineStr">
        <is>
          <t>High</t>
        </is>
      </c>
      <c r="F5" s="2" t="inlineStr">
        <is>
          <t>Not Started</t>
        </is>
      </c>
      <c r="G5" s="36" t="n">
        <v>46305</v>
      </c>
      <c r="H5" s="36" t="n"/>
      <c r="I5" s="37" t="n">
        <v>900</v>
      </c>
      <c r="J5" s="37" t="n"/>
      <c r="K5" s="43">
        <f>IF(F5="Complete",1,IF(F5="In Progress",0.5,0))</f>
        <v/>
      </c>
      <c r="L5" s="2" t="inlineStr">
        <is>
          <t>C003</t>
        </is>
      </c>
      <c r="M5" s="7">
        <f>IFERROR(VLOOKUP(L5,Contacts!$A$2:$H$101,6,FALSE),"")</f>
        <v/>
      </c>
      <c r="N5" s="3" t="inlineStr">
        <is>
          <t>Confirm float access, agistment location and animal identification.</t>
        </is>
      </c>
    </row>
    <row r="6" ht="34" customHeight="1">
      <c r="A6" s="2" t="inlineStr">
        <is>
          <t>A005</t>
        </is>
      </c>
      <c r="B6" s="3" t="inlineStr">
        <is>
          <t>Emergency supplies</t>
        </is>
      </c>
      <c r="C6" s="3" t="inlineStr">
        <is>
          <t>Assemble emergency kit for the Canberra household</t>
        </is>
      </c>
      <c r="D6" s="3" t="inlineStr">
        <is>
          <t>Noah Taylor</t>
        </is>
      </c>
      <c r="E6" s="2" t="inlineStr">
        <is>
          <t>Medium</t>
        </is>
      </c>
      <c r="F6" s="2" t="inlineStr">
        <is>
          <t>Complete</t>
        </is>
      </c>
      <c r="G6" s="36" t="n">
        <v>46310</v>
      </c>
      <c r="H6" s="36" t="n">
        <v>46287</v>
      </c>
      <c r="I6" s="37" t="n">
        <v>350</v>
      </c>
      <c r="J6" s="37" t="n">
        <v>320</v>
      </c>
      <c r="K6" s="43">
        <f>IF(F6="Complete",1,IF(F6="In Progress",0.5,0))</f>
        <v/>
      </c>
      <c r="L6" s="2" t="inlineStr">
        <is>
          <t>C008</t>
        </is>
      </c>
      <c r="M6" s="7">
        <f>IFERROR(VLOOKUP(L6,Contacts!$A$2:$H$101,6,FALSE),"")</f>
        <v/>
      </c>
      <c r="N6" s="3" t="inlineStr">
        <is>
          <t>Kit includes water, torch, radio, medicines and printed contacts.</t>
        </is>
      </c>
    </row>
    <row r="7" ht="34" customHeight="1">
      <c r="A7" s="2" t="inlineStr">
        <is>
          <t>A006</t>
        </is>
      </c>
      <c r="B7" s="3" t="inlineStr">
        <is>
          <t>Power and fuel</t>
        </is>
      </c>
      <c r="C7" s="3" t="inlineStr">
        <is>
          <t>Check generator and fuel storage at the Newcastle property</t>
        </is>
      </c>
      <c r="D7" s="3" t="inlineStr">
        <is>
          <t>Mia Johnson</t>
        </is>
      </c>
      <c r="E7" s="2" t="inlineStr">
        <is>
          <t>High</t>
        </is>
      </c>
      <c r="F7" s="2" t="inlineStr">
        <is>
          <t>In Progress</t>
        </is>
      </c>
      <c r="G7" s="36" t="n">
        <v>46317</v>
      </c>
      <c r="H7" s="36" t="n"/>
      <c r="I7" s="37" t="n">
        <v>650</v>
      </c>
      <c r="J7" s="37" t="n">
        <v>180</v>
      </c>
      <c r="K7" s="43">
        <f>IF(F7="Complete",1,IF(F7="In Progress",0.5,0))</f>
        <v/>
      </c>
      <c r="L7" s="2" t="inlineStr">
        <is>
          <t>C002</t>
        </is>
      </c>
      <c r="M7" s="7">
        <f>IFERROR(VLOOKUP(L7,Contacts!$A$2:$H$101,6,FALSE),"")</f>
        <v/>
      </c>
      <c r="N7" s="3" t="inlineStr">
        <is>
          <t>Fuel storage inspection booked; confirm safe storage requirements.</t>
        </is>
      </c>
    </row>
    <row r="8" ht="34" customHeight="1">
      <c r="A8" s="2" t="inlineStr">
        <is>
          <t>A007</t>
        </is>
      </c>
      <c r="B8" s="3" t="inlineStr">
        <is>
          <t>Communications</t>
        </is>
      </c>
      <c r="C8" s="3" t="inlineStr">
        <is>
          <t>Update family contact tree for the Brisbane household</t>
        </is>
      </c>
      <c r="D8" s="3" t="inlineStr">
        <is>
          <t>Ethan Williams</t>
        </is>
      </c>
      <c r="E8" s="2" t="inlineStr">
        <is>
          <t>Medium</t>
        </is>
      </c>
      <c r="F8" s="2" t="inlineStr">
        <is>
          <t>Complete</t>
        </is>
      </c>
      <c r="G8" s="36" t="n">
        <v>46324</v>
      </c>
      <c r="H8" s="36" t="n">
        <v>46283</v>
      </c>
      <c r="I8" s="37" t="n">
        <v>0</v>
      </c>
      <c r="J8" s="37" t="n">
        <v>0</v>
      </c>
      <c r="K8" s="43">
        <f>IF(F8="Complete",1,IF(F8="In Progress",0.5,0))</f>
        <v/>
      </c>
      <c r="L8" s="2" t="inlineStr">
        <is>
          <t>C004</t>
        </is>
      </c>
      <c r="M8" s="7">
        <f>IFERROR(VLOOKUP(L8,Contacts!$A$2:$H$101,6,FALSE),"")</f>
        <v/>
      </c>
      <c r="N8" s="3" t="inlineStr">
        <is>
          <t>Offline contact list saved to phones and printed.</t>
        </is>
      </c>
    </row>
    <row r="9" ht="34" customHeight="1">
      <c r="A9" s="2" t="inlineStr">
        <is>
          <t>A008</t>
        </is>
      </c>
      <c r="B9" s="3" t="inlineStr">
        <is>
          <t>Home safety</t>
        </is>
      </c>
      <c r="C9" s="3" t="inlineStr">
        <is>
          <t>Inspect smoke alarms and replace batteries in Hobart</t>
        </is>
      </c>
      <c r="D9" s="3" t="inlineStr">
        <is>
          <t>Ruby Martin</t>
        </is>
      </c>
      <c r="E9" s="2" t="inlineStr">
        <is>
          <t>High</t>
        </is>
      </c>
      <c r="F9" s="2" t="inlineStr">
        <is>
          <t>Overdue</t>
        </is>
      </c>
      <c r="G9" s="36" t="n">
        <v>46328</v>
      </c>
      <c r="H9" s="36" t="n"/>
      <c r="I9" s="37" t="n">
        <v>160</v>
      </c>
      <c r="J9" s="37" t="n"/>
      <c r="K9" s="43">
        <f>IF(F9="Complete",1,IF(F9="In Progress",0.5,0))</f>
        <v/>
      </c>
      <c r="L9" s="2" t="inlineStr">
        <is>
          <t>C007</t>
        </is>
      </c>
      <c r="M9" s="7">
        <f>IFERROR(VLOOKUP(L9,Contacts!$A$2:$H$101,6,FALSE),"")</f>
        <v/>
      </c>
      <c r="N9" s="3" t="inlineStr">
        <is>
          <t>Arrange qualified inspection if any alarm fails test.</t>
        </is>
      </c>
    </row>
    <row r="10" ht="34" customHeight="1">
      <c r="A10" s="2" t="inlineStr">
        <is>
          <t>A009</t>
        </is>
      </c>
      <c r="B10" s="3" t="inlineStr">
        <is>
          <t>Pets</t>
        </is>
      </c>
      <c r="C10" s="3" t="inlineStr">
        <is>
          <t>Confirm pet accommodation near Wollongong</t>
        </is>
      </c>
      <c r="D10" s="3" t="inlineStr">
        <is>
          <t>Cooper Davis</t>
        </is>
      </c>
      <c r="E10" s="2" t="inlineStr">
        <is>
          <t>Medium</t>
        </is>
      </c>
      <c r="F10" s="2" t="inlineStr">
        <is>
          <t>In Progress</t>
        </is>
      </c>
      <c r="G10" s="36" t="n">
        <v>46334</v>
      </c>
      <c r="H10" s="36" t="n"/>
      <c r="I10" s="37" t="n">
        <v>120</v>
      </c>
      <c r="J10" s="37" t="n">
        <v>50</v>
      </c>
      <c r="K10" s="43">
        <f>IF(F10="Complete",1,IF(F10="In Progress",0.5,0))</f>
        <v/>
      </c>
      <c r="L10" s="2" t="inlineStr">
        <is>
          <t>C002</t>
        </is>
      </c>
      <c r="M10" s="7">
        <f>IFERROR(VLOOKUP(L10,Contacts!$A$2:$H$101,6,FALSE),"")</f>
        <v/>
      </c>
      <c r="N10" s="3" t="inlineStr">
        <is>
          <t>Confirm vaccination records, carrier and transport arrangements.</t>
        </is>
      </c>
    </row>
    <row r="11" ht="34" customHeight="1">
      <c r="A11" s="2" t="inlineStr">
        <is>
          <t>A010</t>
        </is>
      </c>
      <c r="B11" s="3" t="inlineStr">
        <is>
          <t>Warnings</t>
        </is>
      </c>
      <c r="C11" s="3" t="inlineStr">
        <is>
          <t>Save local fire service warning sources for the Perth property</t>
        </is>
      </c>
      <c r="D11" s="3" t="inlineStr">
        <is>
          <t>Isla Wilson</t>
        </is>
      </c>
      <c r="E11" s="2" t="inlineStr">
        <is>
          <t>Low</t>
        </is>
      </c>
      <c r="F11" s="2" t="inlineStr">
        <is>
          <t>Not Started</t>
        </is>
      </c>
      <c r="G11" s="36" t="n">
        <v>46341</v>
      </c>
      <c r="H11" s="36" t="n"/>
      <c r="I11" s="37" t="n">
        <v>0</v>
      </c>
      <c r="J11" s="37" t="n"/>
      <c r="K11" s="43">
        <f>IF(F11="Complete",1,IF(F11="In Progress",0.5,0))</f>
        <v/>
      </c>
      <c r="L11" s="2" t="inlineStr">
        <is>
          <t>C005</t>
        </is>
      </c>
      <c r="M11" s="7">
        <f>IFERROR(VLOOKUP(L11,Contacts!$A$2:$H$101,6,FALSE),"")</f>
        <v/>
      </c>
      <c r="N11" s="3" t="inlineStr">
        <is>
          <t>Enable official warning app notifications and radio frequency details.</t>
        </is>
      </c>
    </row>
    <row r="12" ht="34" customHeight="1">
      <c r="A12" s="2" t="n"/>
      <c r="B12" s="3" t="n"/>
      <c r="C12" s="3" t="n"/>
      <c r="D12" s="3" t="n"/>
      <c r="E12" s="2" t="n"/>
      <c r="F12" s="2" t="n"/>
      <c r="G12" s="36" t="n"/>
      <c r="H12" s="36" t="n"/>
      <c r="I12" s="37" t="n"/>
      <c r="J12" s="37" t="n"/>
      <c r="K12" s="43">
        <f>IF(A12="","",IF(F12="Complete",1,IF(F12="In Progress",0.5,0)))</f>
        <v/>
      </c>
      <c r="L12" s="2" t="n"/>
      <c r="M12" s="7">
        <f>IF(A12="","",IFERROR(VLOOKUP(L12,Contacts!$A$2:$H$101,6,FALSE),""))</f>
        <v/>
      </c>
      <c r="N12" s="3" t="n"/>
    </row>
    <row r="13" ht="34" customHeight="1">
      <c r="A13" s="2" t="n"/>
      <c r="B13" s="3" t="n"/>
      <c r="C13" s="3" t="n"/>
      <c r="D13" s="3" t="n"/>
      <c r="E13" s="2" t="n"/>
      <c r="F13" s="2" t="n"/>
      <c r="G13" s="36" t="n"/>
      <c r="H13" s="36" t="n"/>
      <c r="I13" s="37" t="n"/>
      <c r="J13" s="37" t="n"/>
      <c r="K13" s="43">
        <f>IF(A13="","",IF(F13="Complete",1,IF(F13="In Progress",0.5,0)))</f>
        <v/>
      </c>
      <c r="L13" s="2" t="n"/>
      <c r="M13" s="7">
        <f>IF(A13="","",IFERROR(VLOOKUP(L13,Contacts!$A$2:$H$101,6,FALSE),""))</f>
        <v/>
      </c>
      <c r="N13" s="3" t="n"/>
    </row>
    <row r="14" ht="34" customHeight="1">
      <c r="A14" s="2" t="n"/>
      <c r="B14" s="3" t="n"/>
      <c r="C14" s="3" t="n"/>
      <c r="D14" s="3" t="n"/>
      <c r="E14" s="2" t="n"/>
      <c r="F14" s="2" t="n"/>
      <c r="G14" s="36" t="n"/>
      <c r="H14" s="36" t="n"/>
      <c r="I14" s="37" t="n"/>
      <c r="J14" s="37" t="n"/>
      <c r="K14" s="43">
        <f>IF(A14="","",IF(F14="Complete",1,IF(F14="In Progress",0.5,0)))</f>
        <v/>
      </c>
      <c r="L14" s="2" t="n"/>
      <c r="M14" s="7">
        <f>IF(A14="","",IFERROR(VLOOKUP(L14,Contacts!$A$2:$H$101,6,FALSE),""))</f>
        <v/>
      </c>
      <c r="N14" s="3" t="n"/>
    </row>
    <row r="15" ht="34" customHeight="1">
      <c r="A15" s="2" t="n"/>
      <c r="B15" s="3" t="n"/>
      <c r="C15" s="3" t="n"/>
      <c r="D15" s="3" t="n"/>
      <c r="E15" s="2" t="n"/>
      <c r="F15" s="2" t="n"/>
      <c r="G15" s="36" t="n"/>
      <c r="H15" s="36" t="n"/>
      <c r="I15" s="37" t="n"/>
      <c r="J15" s="37" t="n"/>
      <c r="K15" s="43">
        <f>IF(A15="","",IF(F15="Complete",1,IF(F15="In Progress",0.5,0)))</f>
        <v/>
      </c>
      <c r="L15" s="2" t="n"/>
      <c r="M15" s="7">
        <f>IF(A15="","",IFERROR(VLOOKUP(L15,Contacts!$A$2:$H$101,6,FALSE),""))</f>
        <v/>
      </c>
      <c r="N15" s="3" t="n"/>
    </row>
    <row r="16" ht="34" customHeight="1">
      <c r="A16" s="2" t="n"/>
      <c r="B16" s="3" t="n"/>
      <c r="C16" s="3" t="n"/>
      <c r="D16" s="3" t="n"/>
      <c r="E16" s="2" t="n"/>
      <c r="F16" s="2" t="n"/>
      <c r="G16" s="36" t="n"/>
      <c r="H16" s="36" t="n"/>
      <c r="I16" s="37" t="n"/>
      <c r="J16" s="37" t="n"/>
      <c r="K16" s="43">
        <f>IF(A16="","",IF(F16="Complete",1,IF(F16="In Progress",0.5,0)))</f>
        <v/>
      </c>
      <c r="L16" s="2" t="n"/>
      <c r="M16" s="7">
        <f>IF(A16="","",IFERROR(VLOOKUP(L16,Contacts!$A$2:$H$101,6,FALSE),""))</f>
        <v/>
      </c>
      <c r="N16" s="3" t="n"/>
    </row>
    <row r="17" ht="34" customHeight="1">
      <c r="A17" s="2" t="n"/>
      <c r="B17" s="3" t="n"/>
      <c r="C17" s="3" t="n"/>
      <c r="D17" s="3" t="n"/>
      <c r="E17" s="2" t="n"/>
      <c r="F17" s="2" t="n"/>
      <c r="G17" s="36" t="n"/>
      <c r="H17" s="36" t="n"/>
      <c r="I17" s="37" t="n"/>
      <c r="J17" s="37" t="n"/>
      <c r="K17" s="43">
        <f>IF(A17="","",IF(F17="Complete",1,IF(F17="In Progress",0.5,0)))</f>
        <v/>
      </c>
      <c r="L17" s="2" t="n"/>
      <c r="M17" s="7">
        <f>IF(A17="","",IFERROR(VLOOKUP(L17,Contacts!$A$2:$H$101,6,FALSE),""))</f>
        <v/>
      </c>
      <c r="N17" s="3" t="n"/>
    </row>
    <row r="18" ht="34" customHeight="1">
      <c r="A18" s="2" t="n"/>
      <c r="B18" s="3" t="n"/>
      <c r="C18" s="3" t="n"/>
      <c r="D18" s="3" t="n"/>
      <c r="E18" s="2" t="n"/>
      <c r="F18" s="2" t="n"/>
      <c r="G18" s="36" t="n"/>
      <c r="H18" s="36" t="n"/>
      <c r="I18" s="37" t="n"/>
      <c r="J18" s="37" t="n"/>
      <c r="K18" s="43">
        <f>IF(A18="","",IF(F18="Complete",1,IF(F18="In Progress",0.5,0)))</f>
        <v/>
      </c>
      <c r="L18" s="2" t="n"/>
      <c r="M18" s="7">
        <f>IF(A18="","",IFERROR(VLOOKUP(L18,Contacts!$A$2:$H$101,6,FALSE),""))</f>
        <v/>
      </c>
      <c r="N18" s="3" t="n"/>
    </row>
    <row r="19" ht="34" customHeight="1">
      <c r="A19" s="2" t="n"/>
      <c r="B19" s="3" t="n"/>
      <c r="C19" s="3" t="n"/>
      <c r="D19" s="3" t="n"/>
      <c r="E19" s="2" t="n"/>
      <c r="F19" s="2" t="n"/>
      <c r="G19" s="36" t="n"/>
      <c r="H19" s="36" t="n"/>
      <c r="I19" s="37" t="n"/>
      <c r="J19" s="37" t="n"/>
      <c r="K19" s="43">
        <f>IF(A19="","",IF(F19="Complete",1,IF(F19="In Progress",0.5,0)))</f>
        <v/>
      </c>
      <c r="L19" s="2" t="n"/>
      <c r="M19" s="7">
        <f>IF(A19="","",IFERROR(VLOOKUP(L19,Contacts!$A$2:$H$101,6,FALSE),""))</f>
        <v/>
      </c>
      <c r="N19" s="3" t="n"/>
    </row>
    <row r="20" ht="34" customHeight="1">
      <c r="A20" s="2" t="n"/>
      <c r="B20" s="3" t="n"/>
      <c r="C20" s="3" t="n"/>
      <c r="D20" s="3" t="n"/>
      <c r="E20" s="2" t="n"/>
      <c r="F20" s="2" t="n"/>
      <c r="G20" s="36" t="n"/>
      <c r="H20" s="36" t="n"/>
      <c r="I20" s="37" t="n"/>
      <c r="J20" s="37" t="n"/>
      <c r="K20" s="43">
        <f>IF(A20="","",IF(F20="Complete",1,IF(F20="In Progress",0.5,0)))</f>
        <v/>
      </c>
      <c r="L20" s="2" t="n"/>
      <c r="M20" s="7">
        <f>IF(A20="","",IFERROR(VLOOKUP(L20,Contacts!$A$2:$H$101,6,FALSE),""))</f>
        <v/>
      </c>
      <c r="N20" s="3" t="n"/>
    </row>
    <row r="21" ht="34" customHeight="1">
      <c r="A21" s="2" t="n"/>
      <c r="B21" s="3" t="n"/>
      <c r="C21" s="3" t="n"/>
      <c r="D21" s="3" t="n"/>
      <c r="E21" s="2" t="n"/>
      <c r="F21" s="2" t="n"/>
      <c r="G21" s="36" t="n"/>
      <c r="H21" s="36" t="n"/>
      <c r="I21" s="37" t="n"/>
      <c r="J21" s="37" t="n"/>
      <c r="K21" s="43">
        <f>IF(A21="","",IF(F21="Complete",1,IF(F21="In Progress",0.5,0)))</f>
        <v/>
      </c>
      <c r="L21" s="2" t="n"/>
      <c r="M21" s="7">
        <f>IF(A21="","",IFERROR(VLOOKUP(L21,Contacts!$A$2:$H$101,6,FALSE),""))</f>
        <v/>
      </c>
      <c r="N21" s="3" t="n"/>
    </row>
    <row r="22" ht="34" customHeight="1">
      <c r="A22" s="2" t="n"/>
      <c r="B22" s="3" t="n"/>
      <c r="C22" s="3" t="n"/>
      <c r="D22" s="3" t="n"/>
      <c r="E22" s="2" t="n"/>
      <c r="F22" s="2" t="n"/>
      <c r="G22" s="36" t="n"/>
      <c r="H22" s="36" t="n"/>
      <c r="I22" s="37" t="n"/>
      <c r="J22" s="37" t="n"/>
      <c r="K22" s="43">
        <f>IF(A22="","",IF(F22="Complete",1,IF(F22="In Progress",0.5,0)))</f>
        <v/>
      </c>
      <c r="L22" s="2" t="n"/>
      <c r="M22" s="7">
        <f>IF(A22="","",IFERROR(VLOOKUP(L22,Contacts!$A$2:$H$101,6,FALSE),""))</f>
        <v/>
      </c>
      <c r="N22" s="3" t="n"/>
    </row>
    <row r="23" ht="34" customHeight="1">
      <c r="A23" s="2" t="n"/>
      <c r="B23" s="3" t="n"/>
      <c r="C23" s="3" t="n"/>
      <c r="D23" s="3" t="n"/>
      <c r="E23" s="2" t="n"/>
      <c r="F23" s="2" t="n"/>
      <c r="G23" s="36" t="n"/>
      <c r="H23" s="36" t="n"/>
      <c r="I23" s="37" t="n"/>
      <c r="J23" s="37" t="n"/>
      <c r="K23" s="43">
        <f>IF(A23="","",IF(F23="Complete",1,IF(F23="In Progress",0.5,0)))</f>
        <v/>
      </c>
      <c r="L23" s="2" t="n"/>
      <c r="M23" s="7">
        <f>IF(A23="","",IFERROR(VLOOKUP(L23,Contacts!$A$2:$H$101,6,FALSE),""))</f>
        <v/>
      </c>
      <c r="N23" s="3" t="n"/>
    </row>
    <row r="24" ht="34" customHeight="1">
      <c r="A24" s="2" t="n"/>
      <c r="B24" s="3" t="n"/>
      <c r="C24" s="3" t="n"/>
      <c r="D24" s="3" t="n"/>
      <c r="E24" s="2" t="n"/>
      <c r="F24" s="2" t="n"/>
      <c r="G24" s="36" t="n"/>
      <c r="H24" s="36" t="n"/>
      <c r="I24" s="37" t="n"/>
      <c r="J24" s="37" t="n"/>
      <c r="K24" s="43">
        <f>IF(A24="","",IF(F24="Complete",1,IF(F24="In Progress",0.5,0)))</f>
        <v/>
      </c>
      <c r="L24" s="2" t="n"/>
      <c r="M24" s="7">
        <f>IF(A24="","",IFERROR(VLOOKUP(L24,Contacts!$A$2:$H$101,6,FALSE),""))</f>
        <v/>
      </c>
      <c r="N24" s="3" t="n"/>
    </row>
    <row r="25" ht="34" customHeight="1">
      <c r="A25" s="2" t="n"/>
      <c r="B25" s="3" t="n"/>
      <c r="C25" s="3" t="n"/>
      <c r="D25" s="3" t="n"/>
      <c r="E25" s="2" t="n"/>
      <c r="F25" s="2" t="n"/>
      <c r="G25" s="36" t="n"/>
      <c r="H25" s="36" t="n"/>
      <c r="I25" s="37" t="n"/>
      <c r="J25" s="37" t="n"/>
      <c r="K25" s="43">
        <f>IF(A25="","",IF(F25="Complete",1,IF(F25="In Progress",0.5,0)))</f>
        <v/>
      </c>
      <c r="L25" s="2" t="n"/>
      <c r="M25" s="7">
        <f>IF(A25="","",IFERROR(VLOOKUP(L25,Contacts!$A$2:$H$101,6,FALSE),""))</f>
        <v/>
      </c>
      <c r="N25" s="3" t="n"/>
    </row>
    <row r="26" ht="34" customHeight="1">
      <c r="A26" s="2" t="n"/>
      <c r="B26" s="3" t="n"/>
      <c r="C26" s="3" t="n"/>
      <c r="D26" s="3" t="n"/>
      <c r="E26" s="2" t="n"/>
      <c r="F26" s="2" t="n"/>
      <c r="G26" s="36" t="n"/>
      <c r="H26" s="36" t="n"/>
      <c r="I26" s="37" t="n"/>
      <c r="J26" s="37" t="n"/>
      <c r="K26" s="43">
        <f>IF(A26="","",IF(F26="Complete",1,IF(F26="In Progress",0.5,0)))</f>
        <v/>
      </c>
      <c r="L26" s="2" t="n"/>
      <c r="M26" s="7">
        <f>IF(A26="","",IFERROR(VLOOKUP(L26,Contacts!$A$2:$H$101,6,FALSE),""))</f>
        <v/>
      </c>
      <c r="N26" s="3" t="n"/>
    </row>
    <row r="27" ht="34" customHeight="1">
      <c r="A27" s="2" t="n"/>
      <c r="B27" s="3" t="n"/>
      <c r="C27" s="3" t="n"/>
      <c r="D27" s="3" t="n"/>
      <c r="E27" s="2" t="n"/>
      <c r="F27" s="2" t="n"/>
      <c r="G27" s="36" t="n"/>
      <c r="H27" s="36" t="n"/>
      <c r="I27" s="37" t="n"/>
      <c r="J27" s="37" t="n"/>
      <c r="K27" s="43">
        <f>IF(A27="","",IF(F27="Complete",1,IF(F27="In Progress",0.5,0)))</f>
        <v/>
      </c>
      <c r="L27" s="2" t="n"/>
      <c r="M27" s="7">
        <f>IF(A27="","",IFERROR(VLOOKUP(L27,Contacts!$A$2:$H$101,6,FALSE),""))</f>
        <v/>
      </c>
      <c r="N27" s="3" t="n"/>
    </row>
    <row r="28" ht="34" customHeight="1">
      <c r="A28" s="2" t="n"/>
      <c r="B28" s="3" t="n"/>
      <c r="C28" s="3" t="n"/>
      <c r="D28" s="3" t="n"/>
      <c r="E28" s="2" t="n"/>
      <c r="F28" s="2" t="n"/>
      <c r="G28" s="36" t="n"/>
      <c r="H28" s="36" t="n"/>
      <c r="I28" s="37" t="n"/>
      <c r="J28" s="37" t="n"/>
      <c r="K28" s="43">
        <f>IF(A28="","",IF(F28="Complete",1,IF(F28="In Progress",0.5,0)))</f>
        <v/>
      </c>
      <c r="L28" s="2" t="n"/>
      <c r="M28" s="7">
        <f>IF(A28="","",IFERROR(VLOOKUP(L28,Contacts!$A$2:$H$101,6,FALSE),""))</f>
        <v/>
      </c>
      <c r="N28" s="3" t="n"/>
    </row>
    <row r="29" ht="34" customHeight="1">
      <c r="A29" s="2" t="n"/>
      <c r="B29" s="3" t="n"/>
      <c r="C29" s="3" t="n"/>
      <c r="D29" s="3" t="n"/>
      <c r="E29" s="2" t="n"/>
      <c r="F29" s="2" t="n"/>
      <c r="G29" s="36" t="n"/>
      <c r="H29" s="36" t="n"/>
      <c r="I29" s="37" t="n"/>
      <c r="J29" s="37" t="n"/>
      <c r="K29" s="43">
        <f>IF(A29="","",IF(F29="Complete",1,IF(F29="In Progress",0.5,0)))</f>
        <v/>
      </c>
      <c r="L29" s="2" t="n"/>
      <c r="M29" s="7">
        <f>IF(A29="","",IFERROR(VLOOKUP(L29,Contacts!$A$2:$H$101,6,FALSE),""))</f>
        <v/>
      </c>
      <c r="N29" s="3" t="n"/>
    </row>
    <row r="30" ht="34" customHeight="1">
      <c r="A30" s="2" t="n"/>
      <c r="B30" s="3" t="n"/>
      <c r="C30" s="3" t="n"/>
      <c r="D30" s="3" t="n"/>
      <c r="E30" s="2" t="n"/>
      <c r="F30" s="2" t="n"/>
      <c r="G30" s="36" t="n"/>
      <c r="H30" s="36" t="n"/>
      <c r="I30" s="37" t="n"/>
      <c r="J30" s="37" t="n"/>
      <c r="K30" s="43">
        <f>IF(A30="","",IF(F30="Complete",1,IF(F30="In Progress",0.5,0)))</f>
        <v/>
      </c>
      <c r="L30" s="2" t="n"/>
      <c r="M30" s="7">
        <f>IF(A30="","",IFERROR(VLOOKUP(L30,Contacts!$A$2:$H$101,6,FALSE),""))</f>
        <v/>
      </c>
      <c r="N30" s="3" t="n"/>
    </row>
    <row r="31" ht="34" customHeight="1">
      <c r="A31" s="2" t="n"/>
      <c r="B31" s="3" t="n"/>
      <c r="C31" s="3" t="n"/>
      <c r="D31" s="3" t="n"/>
      <c r="E31" s="2" t="n"/>
      <c r="F31" s="2" t="n"/>
      <c r="G31" s="36" t="n"/>
      <c r="H31" s="36" t="n"/>
      <c r="I31" s="37" t="n"/>
      <c r="J31" s="37" t="n"/>
      <c r="K31" s="43">
        <f>IF(A31="","",IF(F31="Complete",1,IF(F31="In Progress",0.5,0)))</f>
        <v/>
      </c>
      <c r="L31" s="2" t="n"/>
      <c r="M31" s="7">
        <f>IF(A31="","",IFERROR(VLOOKUP(L31,Contacts!$A$2:$H$101,6,FALSE),""))</f>
        <v/>
      </c>
      <c r="N31" s="3" t="n"/>
    </row>
    <row r="32" ht="34" customHeight="1">
      <c r="A32" s="2" t="n"/>
      <c r="B32" s="3" t="n"/>
      <c r="C32" s="3" t="n"/>
      <c r="D32" s="3" t="n"/>
      <c r="E32" s="2" t="n"/>
      <c r="F32" s="2" t="n"/>
      <c r="G32" s="36" t="n"/>
      <c r="H32" s="36" t="n"/>
      <c r="I32" s="37" t="n"/>
      <c r="J32" s="37" t="n"/>
      <c r="K32" s="43">
        <f>IF(A32="","",IF(F32="Complete",1,IF(F32="In Progress",0.5,0)))</f>
        <v/>
      </c>
      <c r="L32" s="2" t="n"/>
      <c r="M32" s="7">
        <f>IF(A32="","",IFERROR(VLOOKUP(L32,Contacts!$A$2:$H$101,6,FALSE),""))</f>
        <v/>
      </c>
      <c r="N32" s="3" t="n"/>
    </row>
    <row r="33" ht="34" customHeight="1">
      <c r="A33" s="2" t="n"/>
      <c r="B33" s="3" t="n"/>
      <c r="C33" s="3" t="n"/>
      <c r="D33" s="3" t="n"/>
      <c r="E33" s="2" t="n"/>
      <c r="F33" s="2" t="n"/>
      <c r="G33" s="36" t="n"/>
      <c r="H33" s="36" t="n"/>
      <c r="I33" s="37" t="n"/>
      <c r="J33" s="37" t="n"/>
      <c r="K33" s="43">
        <f>IF(A33="","",IF(F33="Complete",1,IF(F33="In Progress",0.5,0)))</f>
        <v/>
      </c>
      <c r="L33" s="2" t="n"/>
      <c r="M33" s="7">
        <f>IF(A33="","",IFERROR(VLOOKUP(L33,Contacts!$A$2:$H$101,6,FALSE),""))</f>
        <v/>
      </c>
      <c r="N33" s="3" t="n"/>
    </row>
    <row r="34" ht="34" customHeight="1">
      <c r="A34" s="2" t="n"/>
      <c r="B34" s="3" t="n"/>
      <c r="C34" s="3" t="n"/>
      <c r="D34" s="3" t="n"/>
      <c r="E34" s="2" t="n"/>
      <c r="F34" s="2" t="n"/>
      <c r="G34" s="36" t="n"/>
      <c r="H34" s="36" t="n"/>
      <c r="I34" s="37" t="n"/>
      <c r="J34" s="37" t="n"/>
      <c r="K34" s="43">
        <f>IF(A34="","",IF(F34="Complete",1,IF(F34="In Progress",0.5,0)))</f>
        <v/>
      </c>
      <c r="L34" s="2" t="n"/>
      <c r="M34" s="7">
        <f>IF(A34="","",IFERROR(VLOOKUP(L34,Contacts!$A$2:$H$101,6,FALSE),""))</f>
        <v/>
      </c>
      <c r="N34" s="3" t="n"/>
    </row>
    <row r="35" ht="34" customHeight="1">
      <c r="A35" s="2" t="n"/>
      <c r="B35" s="3" t="n"/>
      <c r="C35" s="3" t="n"/>
      <c r="D35" s="3" t="n"/>
      <c r="E35" s="2" t="n"/>
      <c r="F35" s="2" t="n"/>
      <c r="G35" s="36" t="n"/>
      <c r="H35" s="36" t="n"/>
      <c r="I35" s="37" t="n"/>
      <c r="J35" s="37" t="n"/>
      <c r="K35" s="43">
        <f>IF(A35="","",IF(F35="Complete",1,IF(F35="In Progress",0.5,0)))</f>
        <v/>
      </c>
      <c r="L35" s="2" t="n"/>
      <c r="M35" s="7">
        <f>IF(A35="","",IFERROR(VLOOKUP(L35,Contacts!$A$2:$H$101,6,FALSE),""))</f>
        <v/>
      </c>
      <c r="N35" s="3" t="n"/>
    </row>
    <row r="36" ht="34" customHeight="1">
      <c r="A36" s="2" t="n"/>
      <c r="B36" s="3" t="n"/>
      <c r="C36" s="3" t="n"/>
      <c r="D36" s="3" t="n"/>
      <c r="E36" s="2" t="n"/>
      <c r="F36" s="2" t="n"/>
      <c r="G36" s="36" t="n"/>
      <c r="H36" s="36" t="n"/>
      <c r="I36" s="37" t="n"/>
      <c r="J36" s="37" t="n"/>
      <c r="K36" s="43">
        <f>IF(A36="","",IF(F36="Complete",1,IF(F36="In Progress",0.5,0)))</f>
        <v/>
      </c>
      <c r="L36" s="2" t="n"/>
      <c r="M36" s="7">
        <f>IF(A36="","",IFERROR(VLOOKUP(L36,Contacts!$A$2:$H$101,6,FALSE),""))</f>
        <v/>
      </c>
      <c r="N36" s="3" t="n"/>
    </row>
    <row r="37" ht="34" customHeight="1">
      <c r="A37" s="2" t="n"/>
      <c r="B37" s="3" t="n"/>
      <c r="C37" s="3" t="n"/>
      <c r="D37" s="3" t="n"/>
      <c r="E37" s="2" t="n"/>
      <c r="F37" s="2" t="n"/>
      <c r="G37" s="36" t="n"/>
      <c r="H37" s="36" t="n"/>
      <c r="I37" s="37" t="n"/>
      <c r="J37" s="37" t="n"/>
      <c r="K37" s="43">
        <f>IF(A37="","",IF(F37="Complete",1,IF(F37="In Progress",0.5,0)))</f>
        <v/>
      </c>
      <c r="L37" s="2" t="n"/>
      <c r="M37" s="7">
        <f>IF(A37="","",IFERROR(VLOOKUP(L37,Contacts!$A$2:$H$101,6,FALSE),""))</f>
        <v/>
      </c>
      <c r="N37" s="3" t="n"/>
    </row>
    <row r="38" ht="34" customHeight="1">
      <c r="A38" s="2" t="n"/>
      <c r="B38" s="3" t="n"/>
      <c r="C38" s="3" t="n"/>
      <c r="D38" s="3" t="n"/>
      <c r="E38" s="2" t="n"/>
      <c r="F38" s="2" t="n"/>
      <c r="G38" s="36" t="n"/>
      <c r="H38" s="36" t="n"/>
      <c r="I38" s="37" t="n"/>
      <c r="J38" s="37" t="n"/>
      <c r="K38" s="43">
        <f>IF(A38="","",IF(F38="Complete",1,IF(F38="In Progress",0.5,0)))</f>
        <v/>
      </c>
      <c r="L38" s="2" t="n"/>
      <c r="M38" s="7">
        <f>IF(A38="","",IFERROR(VLOOKUP(L38,Contacts!$A$2:$H$101,6,FALSE),""))</f>
        <v/>
      </c>
      <c r="N38" s="3" t="n"/>
    </row>
    <row r="39" ht="34" customHeight="1">
      <c r="A39" s="2" t="n"/>
      <c r="B39" s="3" t="n"/>
      <c r="C39" s="3" t="n"/>
      <c r="D39" s="3" t="n"/>
      <c r="E39" s="2" t="n"/>
      <c r="F39" s="2" t="n"/>
      <c r="G39" s="36" t="n"/>
      <c r="H39" s="36" t="n"/>
      <c r="I39" s="37" t="n"/>
      <c r="J39" s="37" t="n"/>
      <c r="K39" s="43">
        <f>IF(A39="","",IF(F39="Complete",1,IF(F39="In Progress",0.5,0)))</f>
        <v/>
      </c>
      <c r="L39" s="2" t="n"/>
      <c r="M39" s="7">
        <f>IF(A39="","",IFERROR(VLOOKUP(L39,Contacts!$A$2:$H$101,6,FALSE),""))</f>
        <v/>
      </c>
      <c r="N39" s="3" t="n"/>
    </row>
    <row r="40" ht="34" customHeight="1">
      <c r="A40" s="2" t="n"/>
      <c r="B40" s="3" t="n"/>
      <c r="C40" s="3" t="n"/>
      <c r="D40" s="3" t="n"/>
      <c r="E40" s="2" t="n"/>
      <c r="F40" s="2" t="n"/>
      <c r="G40" s="36" t="n"/>
      <c r="H40" s="36" t="n"/>
      <c r="I40" s="37" t="n"/>
      <c r="J40" s="37" t="n"/>
      <c r="K40" s="43">
        <f>IF(A40="","",IF(F40="Complete",1,IF(F40="In Progress",0.5,0)))</f>
        <v/>
      </c>
      <c r="L40" s="2" t="n"/>
      <c r="M40" s="7">
        <f>IF(A40="","",IFERROR(VLOOKUP(L40,Contacts!$A$2:$H$101,6,FALSE),""))</f>
        <v/>
      </c>
      <c r="N40" s="3" t="n"/>
    </row>
    <row r="41" ht="34" customHeight="1">
      <c r="A41" s="2" t="n"/>
      <c r="B41" s="3" t="n"/>
      <c r="C41" s="3" t="n"/>
      <c r="D41" s="3" t="n"/>
      <c r="E41" s="2" t="n"/>
      <c r="F41" s="2" t="n"/>
      <c r="G41" s="36" t="n"/>
      <c r="H41" s="36" t="n"/>
      <c r="I41" s="37" t="n"/>
      <c r="J41" s="37" t="n"/>
      <c r="K41" s="43">
        <f>IF(A41="","",IF(F41="Complete",1,IF(F41="In Progress",0.5,0)))</f>
        <v/>
      </c>
      <c r="L41" s="2" t="n"/>
      <c r="M41" s="7">
        <f>IF(A41="","",IFERROR(VLOOKUP(L41,Contacts!$A$2:$H$101,6,FALSE),""))</f>
        <v/>
      </c>
      <c r="N41" s="3" t="n"/>
    </row>
    <row r="42" ht="34" customHeight="1">
      <c r="A42" s="2" t="n"/>
      <c r="B42" s="3" t="n"/>
      <c r="C42" s="3" t="n"/>
      <c r="D42" s="3" t="n"/>
      <c r="E42" s="2" t="n"/>
      <c r="F42" s="2" t="n"/>
      <c r="G42" s="36" t="n"/>
      <c r="H42" s="36" t="n"/>
      <c r="I42" s="37" t="n"/>
      <c r="J42" s="37" t="n"/>
      <c r="K42" s="43">
        <f>IF(A42="","",IF(F42="Complete",1,IF(F42="In Progress",0.5,0)))</f>
        <v/>
      </c>
      <c r="L42" s="2" t="n"/>
      <c r="M42" s="7">
        <f>IF(A42="","",IFERROR(VLOOKUP(L42,Contacts!$A$2:$H$101,6,FALSE),""))</f>
        <v/>
      </c>
      <c r="N42" s="3" t="n"/>
    </row>
    <row r="43" ht="34" customHeight="1">
      <c r="A43" s="2" t="n"/>
      <c r="B43" s="3" t="n"/>
      <c r="C43" s="3" t="n"/>
      <c r="D43" s="3" t="n"/>
      <c r="E43" s="2" t="n"/>
      <c r="F43" s="2" t="n"/>
      <c r="G43" s="36" t="n"/>
      <c r="H43" s="36" t="n"/>
      <c r="I43" s="37" t="n"/>
      <c r="J43" s="37" t="n"/>
      <c r="K43" s="43">
        <f>IF(A43="","",IF(F43="Complete",1,IF(F43="In Progress",0.5,0)))</f>
        <v/>
      </c>
      <c r="L43" s="2" t="n"/>
      <c r="M43" s="7">
        <f>IF(A43="","",IFERROR(VLOOKUP(L43,Contacts!$A$2:$H$101,6,FALSE),""))</f>
        <v/>
      </c>
      <c r="N43" s="3" t="n"/>
    </row>
    <row r="44" ht="34" customHeight="1">
      <c r="A44" s="2" t="n"/>
      <c r="B44" s="3" t="n"/>
      <c r="C44" s="3" t="n"/>
      <c r="D44" s="3" t="n"/>
      <c r="E44" s="2" t="n"/>
      <c r="F44" s="2" t="n"/>
      <c r="G44" s="36" t="n"/>
      <c r="H44" s="36" t="n"/>
      <c r="I44" s="37" t="n"/>
      <c r="J44" s="37" t="n"/>
      <c r="K44" s="43">
        <f>IF(A44="","",IF(F44="Complete",1,IF(F44="In Progress",0.5,0)))</f>
        <v/>
      </c>
      <c r="L44" s="2" t="n"/>
      <c r="M44" s="7">
        <f>IF(A44="","",IFERROR(VLOOKUP(L44,Contacts!$A$2:$H$101,6,FALSE),""))</f>
        <v/>
      </c>
      <c r="N44" s="3" t="n"/>
    </row>
    <row r="45" ht="34" customHeight="1">
      <c r="A45" s="2" t="n"/>
      <c r="B45" s="3" t="n"/>
      <c r="C45" s="3" t="n"/>
      <c r="D45" s="3" t="n"/>
      <c r="E45" s="2" t="n"/>
      <c r="F45" s="2" t="n"/>
      <c r="G45" s="36" t="n"/>
      <c r="H45" s="36" t="n"/>
      <c r="I45" s="37" t="n"/>
      <c r="J45" s="37" t="n"/>
      <c r="K45" s="43">
        <f>IF(A45="","",IF(F45="Complete",1,IF(F45="In Progress",0.5,0)))</f>
        <v/>
      </c>
      <c r="L45" s="2" t="n"/>
      <c r="M45" s="7">
        <f>IF(A45="","",IFERROR(VLOOKUP(L45,Contacts!$A$2:$H$101,6,FALSE),""))</f>
        <v/>
      </c>
      <c r="N45" s="3" t="n"/>
    </row>
    <row r="46" ht="34" customHeight="1">
      <c r="A46" s="2" t="n"/>
      <c r="B46" s="3" t="n"/>
      <c r="C46" s="3" t="n"/>
      <c r="D46" s="3" t="n"/>
      <c r="E46" s="2" t="n"/>
      <c r="F46" s="2" t="n"/>
      <c r="G46" s="36" t="n"/>
      <c r="H46" s="36" t="n"/>
      <c r="I46" s="37" t="n"/>
      <c r="J46" s="37" t="n"/>
      <c r="K46" s="43">
        <f>IF(A46="","",IF(F46="Complete",1,IF(F46="In Progress",0.5,0)))</f>
        <v/>
      </c>
      <c r="L46" s="2" t="n"/>
      <c r="M46" s="7">
        <f>IF(A46="","",IFERROR(VLOOKUP(L46,Contacts!$A$2:$H$101,6,FALSE),""))</f>
        <v/>
      </c>
      <c r="N46" s="3" t="n"/>
    </row>
    <row r="47" ht="34" customHeight="1">
      <c r="A47" s="2" t="n"/>
      <c r="B47" s="3" t="n"/>
      <c r="C47" s="3" t="n"/>
      <c r="D47" s="3" t="n"/>
      <c r="E47" s="2" t="n"/>
      <c r="F47" s="2" t="n"/>
      <c r="G47" s="36" t="n"/>
      <c r="H47" s="36" t="n"/>
      <c r="I47" s="37" t="n"/>
      <c r="J47" s="37" t="n"/>
      <c r="K47" s="43">
        <f>IF(A47="","",IF(F47="Complete",1,IF(F47="In Progress",0.5,0)))</f>
        <v/>
      </c>
      <c r="L47" s="2" t="n"/>
      <c r="M47" s="7">
        <f>IF(A47="","",IFERROR(VLOOKUP(L47,Contacts!$A$2:$H$101,6,FALSE),""))</f>
        <v/>
      </c>
      <c r="N47" s="3" t="n"/>
    </row>
    <row r="48" ht="34" customHeight="1">
      <c r="A48" s="2" t="n"/>
      <c r="B48" s="3" t="n"/>
      <c r="C48" s="3" t="n"/>
      <c r="D48" s="3" t="n"/>
      <c r="E48" s="2" t="n"/>
      <c r="F48" s="2" t="n"/>
      <c r="G48" s="36" t="n"/>
      <c r="H48" s="36" t="n"/>
      <c r="I48" s="37" t="n"/>
      <c r="J48" s="37" t="n"/>
      <c r="K48" s="43">
        <f>IF(A48="","",IF(F48="Complete",1,IF(F48="In Progress",0.5,0)))</f>
        <v/>
      </c>
      <c r="L48" s="2" t="n"/>
      <c r="M48" s="7">
        <f>IF(A48="","",IFERROR(VLOOKUP(L48,Contacts!$A$2:$H$101,6,FALSE),""))</f>
        <v/>
      </c>
      <c r="N48" s="3" t="n"/>
    </row>
    <row r="49" ht="34" customHeight="1">
      <c r="A49" s="2" t="n"/>
      <c r="B49" s="3" t="n"/>
      <c r="C49" s="3" t="n"/>
      <c r="D49" s="3" t="n"/>
      <c r="E49" s="2" t="n"/>
      <c r="F49" s="2" t="n"/>
      <c r="G49" s="36" t="n"/>
      <c r="H49" s="36" t="n"/>
      <c r="I49" s="37" t="n"/>
      <c r="J49" s="37" t="n"/>
      <c r="K49" s="43">
        <f>IF(A49="","",IF(F49="Complete",1,IF(F49="In Progress",0.5,0)))</f>
        <v/>
      </c>
      <c r="L49" s="2" t="n"/>
      <c r="M49" s="7">
        <f>IF(A49="","",IFERROR(VLOOKUP(L49,Contacts!$A$2:$H$101,6,FALSE),""))</f>
        <v/>
      </c>
      <c r="N49" s="3" t="n"/>
    </row>
    <row r="50" ht="34" customHeight="1">
      <c r="A50" s="2" t="n"/>
      <c r="B50" s="3" t="n"/>
      <c r="C50" s="3" t="n"/>
      <c r="D50" s="3" t="n"/>
      <c r="E50" s="2" t="n"/>
      <c r="F50" s="2" t="n"/>
      <c r="G50" s="36" t="n"/>
      <c r="H50" s="36" t="n"/>
      <c r="I50" s="37" t="n"/>
      <c r="J50" s="37" t="n"/>
      <c r="K50" s="43">
        <f>IF(A50="","",IF(F50="Complete",1,IF(F50="In Progress",0.5,0)))</f>
        <v/>
      </c>
      <c r="L50" s="2" t="n"/>
      <c r="M50" s="7">
        <f>IF(A50="","",IFERROR(VLOOKUP(L50,Contacts!$A$2:$H$101,6,FALSE),""))</f>
        <v/>
      </c>
      <c r="N50" s="3" t="n"/>
    </row>
    <row r="51" ht="34" customHeight="1">
      <c r="A51" s="2" t="n"/>
      <c r="B51" s="3" t="n"/>
      <c r="C51" s="3" t="n"/>
      <c r="D51" s="3" t="n"/>
      <c r="E51" s="2" t="n"/>
      <c r="F51" s="2" t="n"/>
      <c r="G51" s="36" t="n"/>
      <c r="H51" s="36" t="n"/>
      <c r="I51" s="37" t="n"/>
      <c r="J51" s="37" t="n"/>
      <c r="K51" s="43">
        <f>IF(A51="","",IF(F51="Complete",1,IF(F51="In Progress",0.5,0)))</f>
        <v/>
      </c>
      <c r="L51" s="2" t="n"/>
      <c r="M51" s="7">
        <f>IF(A51="","",IFERROR(VLOOKUP(L51,Contacts!$A$2:$H$101,6,FALSE),""))</f>
        <v/>
      </c>
      <c r="N51" s="3" t="n"/>
    </row>
    <row r="52" ht="34" customHeight="1">
      <c r="A52" s="2" t="n"/>
      <c r="B52" s="3" t="n"/>
      <c r="C52" s="3" t="n"/>
      <c r="D52" s="3" t="n"/>
      <c r="E52" s="2" t="n"/>
      <c r="F52" s="2" t="n"/>
      <c r="G52" s="36" t="n"/>
      <c r="H52" s="36" t="n"/>
      <c r="I52" s="37" t="n"/>
      <c r="J52" s="37" t="n"/>
      <c r="K52" s="43">
        <f>IF(A52="","",IF(F52="Complete",1,IF(F52="In Progress",0.5,0)))</f>
        <v/>
      </c>
      <c r="L52" s="2" t="n"/>
      <c r="M52" s="7">
        <f>IF(A52="","",IFERROR(VLOOKUP(L52,Contacts!$A$2:$H$101,6,FALSE),""))</f>
        <v/>
      </c>
      <c r="N52" s="3" t="n"/>
    </row>
    <row r="53" ht="34" customHeight="1">
      <c r="A53" s="2" t="n"/>
      <c r="B53" s="3" t="n"/>
      <c r="C53" s="3" t="n"/>
      <c r="D53" s="3" t="n"/>
      <c r="E53" s="2" t="n"/>
      <c r="F53" s="2" t="n"/>
      <c r="G53" s="36" t="n"/>
      <c r="H53" s="36" t="n"/>
      <c r="I53" s="37" t="n"/>
      <c r="J53" s="37" t="n"/>
      <c r="K53" s="43">
        <f>IF(A53="","",IF(F53="Complete",1,IF(F53="In Progress",0.5,0)))</f>
        <v/>
      </c>
      <c r="L53" s="2" t="n"/>
      <c r="M53" s="7">
        <f>IF(A53="","",IFERROR(VLOOKUP(L53,Contacts!$A$2:$H$101,6,FALSE),""))</f>
        <v/>
      </c>
      <c r="N53" s="3" t="n"/>
    </row>
    <row r="54" ht="34" customHeight="1">
      <c r="A54" s="2" t="n"/>
      <c r="B54" s="3" t="n"/>
      <c r="C54" s="3" t="n"/>
      <c r="D54" s="3" t="n"/>
      <c r="E54" s="2" t="n"/>
      <c r="F54" s="2" t="n"/>
      <c r="G54" s="36" t="n"/>
      <c r="H54" s="36" t="n"/>
      <c r="I54" s="37" t="n"/>
      <c r="J54" s="37" t="n"/>
      <c r="K54" s="43">
        <f>IF(A54="","",IF(F54="Complete",1,IF(F54="In Progress",0.5,0)))</f>
        <v/>
      </c>
      <c r="L54" s="2" t="n"/>
      <c r="M54" s="7">
        <f>IF(A54="","",IFERROR(VLOOKUP(L54,Contacts!$A$2:$H$101,6,FALSE),""))</f>
        <v/>
      </c>
      <c r="N54" s="3" t="n"/>
    </row>
    <row r="55" ht="34" customHeight="1">
      <c r="A55" s="2" t="n"/>
      <c r="B55" s="3" t="n"/>
      <c r="C55" s="3" t="n"/>
      <c r="D55" s="3" t="n"/>
      <c r="E55" s="2" t="n"/>
      <c r="F55" s="2" t="n"/>
      <c r="G55" s="36" t="n"/>
      <c r="H55" s="36" t="n"/>
      <c r="I55" s="37" t="n"/>
      <c r="J55" s="37" t="n"/>
      <c r="K55" s="43">
        <f>IF(A55="","",IF(F55="Complete",1,IF(F55="In Progress",0.5,0)))</f>
        <v/>
      </c>
      <c r="L55" s="2" t="n"/>
      <c r="M55" s="7">
        <f>IF(A55="","",IFERROR(VLOOKUP(L55,Contacts!$A$2:$H$101,6,FALSE),""))</f>
        <v/>
      </c>
      <c r="N55" s="3" t="n"/>
    </row>
    <row r="56" ht="34" customHeight="1">
      <c r="A56" s="2" t="n"/>
      <c r="B56" s="3" t="n"/>
      <c r="C56" s="3" t="n"/>
      <c r="D56" s="3" t="n"/>
      <c r="E56" s="2" t="n"/>
      <c r="F56" s="2" t="n"/>
      <c r="G56" s="36" t="n"/>
      <c r="H56" s="36" t="n"/>
      <c r="I56" s="37" t="n"/>
      <c r="J56" s="37" t="n"/>
      <c r="K56" s="43">
        <f>IF(A56="","",IF(F56="Complete",1,IF(F56="In Progress",0.5,0)))</f>
        <v/>
      </c>
      <c r="L56" s="2" t="n"/>
      <c r="M56" s="7">
        <f>IF(A56="","",IFERROR(VLOOKUP(L56,Contacts!$A$2:$H$101,6,FALSE),""))</f>
        <v/>
      </c>
      <c r="N56" s="3" t="n"/>
    </row>
    <row r="57" ht="34" customHeight="1">
      <c r="A57" s="2" t="n"/>
      <c r="B57" s="3" t="n"/>
      <c r="C57" s="3" t="n"/>
      <c r="D57" s="3" t="n"/>
      <c r="E57" s="2" t="n"/>
      <c r="F57" s="2" t="n"/>
      <c r="G57" s="36" t="n"/>
      <c r="H57" s="36" t="n"/>
      <c r="I57" s="37" t="n"/>
      <c r="J57" s="37" t="n"/>
      <c r="K57" s="43">
        <f>IF(A57="","",IF(F57="Complete",1,IF(F57="In Progress",0.5,0)))</f>
        <v/>
      </c>
      <c r="L57" s="2" t="n"/>
      <c r="M57" s="7">
        <f>IF(A57="","",IFERROR(VLOOKUP(L57,Contacts!$A$2:$H$101,6,FALSE),""))</f>
        <v/>
      </c>
      <c r="N57" s="3" t="n"/>
    </row>
    <row r="58" ht="34" customHeight="1">
      <c r="A58" s="2" t="n"/>
      <c r="B58" s="3" t="n"/>
      <c r="C58" s="3" t="n"/>
      <c r="D58" s="3" t="n"/>
      <c r="E58" s="2" t="n"/>
      <c r="F58" s="2" t="n"/>
      <c r="G58" s="36" t="n"/>
      <c r="H58" s="36" t="n"/>
      <c r="I58" s="37" t="n"/>
      <c r="J58" s="37" t="n"/>
      <c r="K58" s="43">
        <f>IF(A58="","",IF(F58="Complete",1,IF(F58="In Progress",0.5,0)))</f>
        <v/>
      </c>
      <c r="L58" s="2" t="n"/>
      <c r="M58" s="7">
        <f>IF(A58="","",IFERROR(VLOOKUP(L58,Contacts!$A$2:$H$101,6,FALSE),""))</f>
        <v/>
      </c>
      <c r="N58" s="3" t="n"/>
    </row>
    <row r="59" ht="34" customHeight="1">
      <c r="A59" s="2" t="n"/>
      <c r="B59" s="3" t="n"/>
      <c r="C59" s="3" t="n"/>
      <c r="D59" s="3" t="n"/>
      <c r="E59" s="2" t="n"/>
      <c r="F59" s="2" t="n"/>
      <c r="G59" s="36" t="n"/>
      <c r="H59" s="36" t="n"/>
      <c r="I59" s="37" t="n"/>
      <c r="J59" s="37" t="n"/>
      <c r="K59" s="43">
        <f>IF(A59="","",IF(F59="Complete",1,IF(F59="In Progress",0.5,0)))</f>
        <v/>
      </c>
      <c r="L59" s="2" t="n"/>
      <c r="M59" s="7">
        <f>IF(A59="","",IFERROR(VLOOKUP(L59,Contacts!$A$2:$H$101,6,FALSE),""))</f>
        <v/>
      </c>
      <c r="N59" s="3" t="n"/>
    </row>
    <row r="60" ht="34" customHeight="1">
      <c r="A60" s="2" t="n"/>
      <c r="B60" s="3" t="n"/>
      <c r="C60" s="3" t="n"/>
      <c r="D60" s="3" t="n"/>
      <c r="E60" s="2" t="n"/>
      <c r="F60" s="2" t="n"/>
      <c r="G60" s="36" t="n"/>
      <c r="H60" s="36" t="n"/>
      <c r="I60" s="37" t="n"/>
      <c r="J60" s="37" t="n"/>
      <c r="K60" s="43">
        <f>IF(A60="","",IF(F60="Complete",1,IF(F60="In Progress",0.5,0)))</f>
        <v/>
      </c>
      <c r="L60" s="2" t="n"/>
      <c r="M60" s="7">
        <f>IF(A60="","",IFERROR(VLOOKUP(L60,Contacts!$A$2:$H$101,6,FALSE),""))</f>
        <v/>
      </c>
      <c r="N60" s="3" t="n"/>
    </row>
    <row r="61" ht="34" customHeight="1">
      <c r="A61" s="2" t="n"/>
      <c r="B61" s="3" t="n"/>
      <c r="C61" s="3" t="n"/>
      <c r="D61" s="3" t="n"/>
      <c r="E61" s="2" t="n"/>
      <c r="F61" s="2" t="n"/>
      <c r="G61" s="36" t="n"/>
      <c r="H61" s="36" t="n"/>
      <c r="I61" s="37" t="n"/>
      <c r="J61" s="37" t="n"/>
      <c r="K61" s="43">
        <f>IF(A61="","",IF(F61="Complete",1,IF(F61="In Progress",0.5,0)))</f>
        <v/>
      </c>
      <c r="L61" s="2" t="n"/>
      <c r="M61" s="7">
        <f>IF(A61="","",IFERROR(VLOOKUP(L61,Contacts!$A$2:$H$101,6,FALSE),""))</f>
        <v/>
      </c>
      <c r="N61" s="3" t="n"/>
    </row>
    <row r="62" ht="34" customHeight="1">
      <c r="A62" s="2" t="n"/>
      <c r="B62" s="3" t="n"/>
      <c r="C62" s="3" t="n"/>
      <c r="D62" s="3" t="n"/>
      <c r="E62" s="2" t="n"/>
      <c r="F62" s="2" t="n"/>
      <c r="G62" s="36" t="n"/>
      <c r="H62" s="36" t="n"/>
      <c r="I62" s="37" t="n"/>
      <c r="J62" s="37" t="n"/>
      <c r="K62" s="43">
        <f>IF(A62="","",IF(F62="Complete",1,IF(F62="In Progress",0.5,0)))</f>
        <v/>
      </c>
      <c r="L62" s="2" t="n"/>
      <c r="M62" s="7">
        <f>IF(A62="","",IFERROR(VLOOKUP(L62,Contacts!$A$2:$H$101,6,FALSE),""))</f>
        <v/>
      </c>
      <c r="N62" s="3" t="n"/>
    </row>
    <row r="63" ht="34" customHeight="1">
      <c r="A63" s="2" t="n"/>
      <c r="B63" s="3" t="n"/>
      <c r="C63" s="3" t="n"/>
      <c r="D63" s="3" t="n"/>
      <c r="E63" s="2" t="n"/>
      <c r="F63" s="2" t="n"/>
      <c r="G63" s="36" t="n"/>
      <c r="H63" s="36" t="n"/>
      <c r="I63" s="37" t="n"/>
      <c r="J63" s="37" t="n"/>
      <c r="K63" s="43">
        <f>IF(A63="","",IF(F63="Complete",1,IF(F63="In Progress",0.5,0)))</f>
        <v/>
      </c>
      <c r="L63" s="2" t="n"/>
      <c r="M63" s="7">
        <f>IF(A63="","",IFERROR(VLOOKUP(L63,Contacts!$A$2:$H$101,6,FALSE),""))</f>
        <v/>
      </c>
      <c r="N63" s="3" t="n"/>
    </row>
    <row r="64" ht="34" customHeight="1">
      <c r="A64" s="2" t="n"/>
      <c r="B64" s="3" t="n"/>
      <c r="C64" s="3" t="n"/>
      <c r="D64" s="3" t="n"/>
      <c r="E64" s="2" t="n"/>
      <c r="F64" s="2" t="n"/>
      <c r="G64" s="36" t="n"/>
      <c r="H64" s="36" t="n"/>
      <c r="I64" s="37" t="n"/>
      <c r="J64" s="37" t="n"/>
      <c r="K64" s="43">
        <f>IF(A64="","",IF(F64="Complete",1,IF(F64="In Progress",0.5,0)))</f>
        <v/>
      </c>
      <c r="L64" s="2" t="n"/>
      <c r="M64" s="7">
        <f>IF(A64="","",IFERROR(VLOOKUP(L64,Contacts!$A$2:$H$101,6,FALSE),""))</f>
        <v/>
      </c>
      <c r="N64" s="3" t="n"/>
    </row>
    <row r="65" ht="34" customHeight="1">
      <c r="A65" s="2" t="n"/>
      <c r="B65" s="3" t="n"/>
      <c r="C65" s="3" t="n"/>
      <c r="D65" s="3" t="n"/>
      <c r="E65" s="2" t="n"/>
      <c r="F65" s="2" t="n"/>
      <c r="G65" s="36" t="n"/>
      <c r="H65" s="36" t="n"/>
      <c r="I65" s="37" t="n"/>
      <c r="J65" s="37" t="n"/>
      <c r="K65" s="43">
        <f>IF(A65="","",IF(F65="Complete",1,IF(F65="In Progress",0.5,0)))</f>
        <v/>
      </c>
      <c r="L65" s="2" t="n"/>
      <c r="M65" s="7">
        <f>IF(A65="","",IFERROR(VLOOKUP(L65,Contacts!$A$2:$H$101,6,FALSE),""))</f>
        <v/>
      </c>
      <c r="N65" s="3" t="n"/>
    </row>
    <row r="66" ht="34" customHeight="1">
      <c r="A66" s="2" t="n"/>
      <c r="B66" s="3" t="n"/>
      <c r="C66" s="3" t="n"/>
      <c r="D66" s="3" t="n"/>
      <c r="E66" s="2" t="n"/>
      <c r="F66" s="2" t="n"/>
      <c r="G66" s="36" t="n"/>
      <c r="H66" s="36" t="n"/>
      <c r="I66" s="37" t="n"/>
      <c r="J66" s="37" t="n"/>
      <c r="K66" s="43">
        <f>IF(A66="","",IF(F66="Complete",1,IF(F66="In Progress",0.5,0)))</f>
        <v/>
      </c>
      <c r="L66" s="2" t="n"/>
      <c r="M66" s="7">
        <f>IF(A66="","",IFERROR(VLOOKUP(L66,Contacts!$A$2:$H$101,6,FALSE),""))</f>
        <v/>
      </c>
      <c r="N66" s="3" t="n"/>
    </row>
    <row r="67" ht="34" customHeight="1">
      <c r="A67" s="2" t="n"/>
      <c r="B67" s="3" t="n"/>
      <c r="C67" s="3" t="n"/>
      <c r="D67" s="3" t="n"/>
      <c r="E67" s="2" t="n"/>
      <c r="F67" s="2" t="n"/>
      <c r="G67" s="36" t="n"/>
      <c r="H67" s="36" t="n"/>
      <c r="I67" s="37" t="n"/>
      <c r="J67" s="37" t="n"/>
      <c r="K67" s="43">
        <f>IF(A67="","",IF(F67="Complete",1,IF(F67="In Progress",0.5,0)))</f>
        <v/>
      </c>
      <c r="L67" s="2" t="n"/>
      <c r="M67" s="7">
        <f>IF(A67="","",IFERROR(VLOOKUP(L67,Contacts!$A$2:$H$101,6,FALSE),""))</f>
        <v/>
      </c>
      <c r="N67" s="3" t="n"/>
    </row>
    <row r="68" ht="34" customHeight="1">
      <c r="A68" s="2" t="n"/>
      <c r="B68" s="3" t="n"/>
      <c r="C68" s="3" t="n"/>
      <c r="D68" s="3" t="n"/>
      <c r="E68" s="2" t="n"/>
      <c r="F68" s="2" t="n"/>
      <c r="G68" s="36" t="n"/>
      <c r="H68" s="36" t="n"/>
      <c r="I68" s="37" t="n"/>
      <c r="J68" s="37" t="n"/>
      <c r="K68" s="43">
        <f>IF(A68="","",IF(F68="Complete",1,IF(F68="In Progress",0.5,0)))</f>
        <v/>
      </c>
      <c r="L68" s="2" t="n"/>
      <c r="M68" s="7">
        <f>IF(A68="","",IFERROR(VLOOKUP(L68,Contacts!$A$2:$H$101,6,FALSE),""))</f>
        <v/>
      </c>
      <c r="N68" s="3" t="n"/>
    </row>
    <row r="69" ht="34" customHeight="1">
      <c r="A69" s="2" t="n"/>
      <c r="B69" s="3" t="n"/>
      <c r="C69" s="3" t="n"/>
      <c r="D69" s="3" t="n"/>
      <c r="E69" s="2" t="n"/>
      <c r="F69" s="2" t="n"/>
      <c r="G69" s="36" t="n"/>
      <c r="H69" s="36" t="n"/>
      <c r="I69" s="37" t="n"/>
      <c r="J69" s="37" t="n"/>
      <c r="K69" s="43">
        <f>IF(A69="","",IF(F69="Complete",1,IF(F69="In Progress",0.5,0)))</f>
        <v/>
      </c>
      <c r="L69" s="2" t="n"/>
      <c r="M69" s="7">
        <f>IF(A69="","",IFERROR(VLOOKUP(L69,Contacts!$A$2:$H$101,6,FALSE),""))</f>
        <v/>
      </c>
      <c r="N69" s="3" t="n"/>
    </row>
    <row r="70" ht="34" customHeight="1">
      <c r="A70" s="2" t="n"/>
      <c r="B70" s="3" t="n"/>
      <c r="C70" s="3" t="n"/>
      <c r="D70" s="3" t="n"/>
      <c r="E70" s="2" t="n"/>
      <c r="F70" s="2" t="n"/>
      <c r="G70" s="36" t="n"/>
      <c r="H70" s="36" t="n"/>
      <c r="I70" s="37" t="n"/>
      <c r="J70" s="37" t="n"/>
      <c r="K70" s="43">
        <f>IF(A70="","",IF(F70="Complete",1,IF(F70="In Progress",0.5,0)))</f>
        <v/>
      </c>
      <c r="L70" s="2" t="n"/>
      <c r="M70" s="7">
        <f>IF(A70="","",IFERROR(VLOOKUP(L70,Contacts!$A$2:$H$101,6,FALSE),""))</f>
        <v/>
      </c>
      <c r="N70" s="3" t="n"/>
    </row>
    <row r="71" ht="34" customHeight="1">
      <c r="A71" s="2" t="n"/>
      <c r="B71" s="3" t="n"/>
      <c r="C71" s="3" t="n"/>
      <c r="D71" s="3" t="n"/>
      <c r="E71" s="2" t="n"/>
      <c r="F71" s="2" t="n"/>
      <c r="G71" s="36" t="n"/>
      <c r="H71" s="36" t="n"/>
      <c r="I71" s="37" t="n"/>
      <c r="J71" s="37" t="n"/>
      <c r="K71" s="43">
        <f>IF(A71="","",IF(F71="Complete",1,IF(F71="In Progress",0.5,0)))</f>
        <v/>
      </c>
      <c r="L71" s="2" t="n"/>
      <c r="M71" s="7">
        <f>IF(A71="","",IFERROR(VLOOKUP(L71,Contacts!$A$2:$H$101,6,FALSE),""))</f>
        <v/>
      </c>
      <c r="N71" s="3" t="n"/>
    </row>
    <row r="72" ht="34" customHeight="1">
      <c r="A72" s="2" t="n"/>
      <c r="B72" s="3" t="n"/>
      <c r="C72" s="3" t="n"/>
      <c r="D72" s="3" t="n"/>
      <c r="E72" s="2" t="n"/>
      <c r="F72" s="2" t="n"/>
      <c r="G72" s="36" t="n"/>
      <c r="H72" s="36" t="n"/>
      <c r="I72" s="37" t="n"/>
      <c r="J72" s="37" t="n"/>
      <c r="K72" s="43">
        <f>IF(A72="","",IF(F72="Complete",1,IF(F72="In Progress",0.5,0)))</f>
        <v/>
      </c>
      <c r="L72" s="2" t="n"/>
      <c r="M72" s="7">
        <f>IF(A72="","",IFERROR(VLOOKUP(L72,Contacts!$A$2:$H$101,6,FALSE),""))</f>
        <v/>
      </c>
      <c r="N72" s="3" t="n"/>
    </row>
    <row r="73" ht="34" customHeight="1">
      <c r="A73" s="2" t="n"/>
      <c r="B73" s="3" t="n"/>
      <c r="C73" s="3" t="n"/>
      <c r="D73" s="3" t="n"/>
      <c r="E73" s="2" t="n"/>
      <c r="F73" s="2" t="n"/>
      <c r="G73" s="36" t="n"/>
      <c r="H73" s="36" t="n"/>
      <c r="I73" s="37" t="n"/>
      <c r="J73" s="37" t="n"/>
      <c r="K73" s="43">
        <f>IF(A73="","",IF(F73="Complete",1,IF(F73="In Progress",0.5,0)))</f>
        <v/>
      </c>
      <c r="L73" s="2" t="n"/>
      <c r="M73" s="7">
        <f>IF(A73="","",IFERROR(VLOOKUP(L73,Contacts!$A$2:$H$101,6,FALSE),""))</f>
        <v/>
      </c>
      <c r="N73" s="3" t="n"/>
    </row>
    <row r="74" ht="34" customHeight="1">
      <c r="A74" s="2" t="n"/>
      <c r="B74" s="3" t="n"/>
      <c r="C74" s="3" t="n"/>
      <c r="D74" s="3" t="n"/>
      <c r="E74" s="2" t="n"/>
      <c r="F74" s="2" t="n"/>
      <c r="G74" s="36" t="n"/>
      <c r="H74" s="36" t="n"/>
      <c r="I74" s="37" t="n"/>
      <c r="J74" s="37" t="n"/>
      <c r="K74" s="43">
        <f>IF(A74="","",IF(F74="Complete",1,IF(F74="In Progress",0.5,0)))</f>
        <v/>
      </c>
      <c r="L74" s="2" t="n"/>
      <c r="M74" s="7">
        <f>IF(A74="","",IFERROR(VLOOKUP(L74,Contacts!$A$2:$H$101,6,FALSE),""))</f>
        <v/>
      </c>
      <c r="N74" s="3" t="n"/>
    </row>
    <row r="75" ht="34" customHeight="1">
      <c r="A75" s="2" t="n"/>
      <c r="B75" s="3" t="n"/>
      <c r="C75" s="3" t="n"/>
      <c r="D75" s="3" t="n"/>
      <c r="E75" s="2" t="n"/>
      <c r="F75" s="2" t="n"/>
      <c r="G75" s="36" t="n"/>
      <c r="H75" s="36" t="n"/>
      <c r="I75" s="37" t="n"/>
      <c r="J75" s="37" t="n"/>
      <c r="K75" s="43">
        <f>IF(A75="","",IF(F75="Complete",1,IF(F75="In Progress",0.5,0)))</f>
        <v/>
      </c>
      <c r="L75" s="2" t="n"/>
      <c r="M75" s="7">
        <f>IF(A75="","",IFERROR(VLOOKUP(L75,Contacts!$A$2:$H$101,6,FALSE),""))</f>
        <v/>
      </c>
      <c r="N75" s="3" t="n"/>
    </row>
    <row r="76" ht="34" customHeight="1">
      <c r="A76" s="2" t="n"/>
      <c r="B76" s="3" t="n"/>
      <c r="C76" s="3" t="n"/>
      <c r="D76" s="3" t="n"/>
      <c r="E76" s="2" t="n"/>
      <c r="F76" s="2" t="n"/>
      <c r="G76" s="36" t="n"/>
      <c r="H76" s="36" t="n"/>
      <c r="I76" s="37" t="n"/>
      <c r="J76" s="37" t="n"/>
      <c r="K76" s="43">
        <f>IF(A76="","",IF(F76="Complete",1,IF(F76="In Progress",0.5,0)))</f>
        <v/>
      </c>
      <c r="L76" s="2" t="n"/>
      <c r="M76" s="7">
        <f>IF(A76="","",IFERROR(VLOOKUP(L76,Contacts!$A$2:$H$101,6,FALSE),""))</f>
        <v/>
      </c>
      <c r="N76" s="3" t="n"/>
    </row>
    <row r="77" ht="34" customHeight="1">
      <c r="A77" s="2" t="n"/>
      <c r="B77" s="3" t="n"/>
      <c r="C77" s="3" t="n"/>
      <c r="D77" s="3" t="n"/>
      <c r="E77" s="2" t="n"/>
      <c r="F77" s="2" t="n"/>
      <c r="G77" s="36" t="n"/>
      <c r="H77" s="36" t="n"/>
      <c r="I77" s="37" t="n"/>
      <c r="J77" s="37" t="n"/>
      <c r="K77" s="43">
        <f>IF(A77="","",IF(F77="Complete",1,IF(F77="In Progress",0.5,0)))</f>
        <v/>
      </c>
      <c r="L77" s="2" t="n"/>
      <c r="M77" s="7">
        <f>IF(A77="","",IFERROR(VLOOKUP(L77,Contacts!$A$2:$H$101,6,FALSE),""))</f>
        <v/>
      </c>
      <c r="N77" s="3" t="n"/>
    </row>
    <row r="78" ht="34" customHeight="1">
      <c r="A78" s="2" t="n"/>
      <c r="B78" s="3" t="n"/>
      <c r="C78" s="3" t="n"/>
      <c r="D78" s="3" t="n"/>
      <c r="E78" s="2" t="n"/>
      <c r="F78" s="2" t="n"/>
      <c r="G78" s="36" t="n"/>
      <c r="H78" s="36" t="n"/>
      <c r="I78" s="37" t="n"/>
      <c r="J78" s="37" t="n"/>
      <c r="K78" s="43">
        <f>IF(A78="","",IF(F78="Complete",1,IF(F78="In Progress",0.5,0)))</f>
        <v/>
      </c>
      <c r="L78" s="2" t="n"/>
      <c r="M78" s="7">
        <f>IF(A78="","",IFERROR(VLOOKUP(L78,Contacts!$A$2:$H$101,6,FALSE),""))</f>
        <v/>
      </c>
      <c r="N78" s="3" t="n"/>
    </row>
    <row r="79" ht="34" customHeight="1">
      <c r="A79" s="2" t="n"/>
      <c r="B79" s="3" t="n"/>
      <c r="C79" s="3" t="n"/>
      <c r="D79" s="3" t="n"/>
      <c r="E79" s="2" t="n"/>
      <c r="F79" s="2" t="n"/>
      <c r="G79" s="36" t="n"/>
      <c r="H79" s="36" t="n"/>
      <c r="I79" s="37" t="n"/>
      <c r="J79" s="37" t="n"/>
      <c r="K79" s="43">
        <f>IF(A79="","",IF(F79="Complete",1,IF(F79="In Progress",0.5,0)))</f>
        <v/>
      </c>
      <c r="L79" s="2" t="n"/>
      <c r="M79" s="7">
        <f>IF(A79="","",IFERROR(VLOOKUP(L79,Contacts!$A$2:$H$101,6,FALSE),""))</f>
        <v/>
      </c>
      <c r="N79" s="3" t="n"/>
    </row>
    <row r="80" ht="34" customHeight="1">
      <c r="A80" s="2" t="n"/>
      <c r="B80" s="3" t="n"/>
      <c r="C80" s="3" t="n"/>
      <c r="D80" s="3" t="n"/>
      <c r="E80" s="2" t="n"/>
      <c r="F80" s="2" t="n"/>
      <c r="G80" s="36" t="n"/>
      <c r="H80" s="36" t="n"/>
      <c r="I80" s="37" t="n"/>
      <c r="J80" s="37" t="n"/>
      <c r="K80" s="43">
        <f>IF(A80="","",IF(F80="Complete",1,IF(F80="In Progress",0.5,0)))</f>
        <v/>
      </c>
      <c r="L80" s="2" t="n"/>
      <c r="M80" s="7">
        <f>IF(A80="","",IFERROR(VLOOKUP(L80,Contacts!$A$2:$H$101,6,FALSE),""))</f>
        <v/>
      </c>
      <c r="N80" s="3" t="n"/>
    </row>
    <row r="81" ht="34" customHeight="1">
      <c r="A81" s="2" t="n"/>
      <c r="B81" s="3" t="n"/>
      <c r="C81" s="3" t="n"/>
      <c r="D81" s="3" t="n"/>
      <c r="E81" s="2" t="n"/>
      <c r="F81" s="2" t="n"/>
      <c r="G81" s="36" t="n"/>
      <c r="H81" s="36" t="n"/>
      <c r="I81" s="37" t="n"/>
      <c r="J81" s="37" t="n"/>
      <c r="K81" s="43">
        <f>IF(A81="","",IF(F81="Complete",1,IF(F81="In Progress",0.5,0)))</f>
        <v/>
      </c>
      <c r="L81" s="2" t="n"/>
      <c r="M81" s="7">
        <f>IF(A81="","",IFERROR(VLOOKUP(L81,Contacts!$A$2:$H$101,6,FALSE),""))</f>
        <v/>
      </c>
      <c r="N81" s="3" t="n"/>
    </row>
    <row r="82" ht="34" customHeight="1">
      <c r="A82" s="2" t="n"/>
      <c r="B82" s="3" t="n"/>
      <c r="C82" s="3" t="n"/>
      <c r="D82" s="3" t="n"/>
      <c r="E82" s="2" t="n"/>
      <c r="F82" s="2" t="n"/>
      <c r="G82" s="36" t="n"/>
      <c r="H82" s="36" t="n"/>
      <c r="I82" s="37" t="n"/>
      <c r="J82" s="37" t="n"/>
      <c r="K82" s="43">
        <f>IF(A82="","",IF(F82="Complete",1,IF(F82="In Progress",0.5,0)))</f>
        <v/>
      </c>
      <c r="L82" s="2" t="n"/>
      <c r="M82" s="7">
        <f>IF(A82="","",IFERROR(VLOOKUP(L82,Contacts!$A$2:$H$101,6,FALSE),""))</f>
        <v/>
      </c>
      <c r="N82" s="3" t="n"/>
    </row>
    <row r="83" ht="34" customHeight="1">
      <c r="A83" s="2" t="n"/>
      <c r="B83" s="3" t="n"/>
      <c r="C83" s="3" t="n"/>
      <c r="D83" s="3" t="n"/>
      <c r="E83" s="2" t="n"/>
      <c r="F83" s="2" t="n"/>
      <c r="G83" s="36" t="n"/>
      <c r="H83" s="36" t="n"/>
      <c r="I83" s="37" t="n"/>
      <c r="J83" s="37" t="n"/>
      <c r="K83" s="43">
        <f>IF(A83="","",IF(F83="Complete",1,IF(F83="In Progress",0.5,0)))</f>
        <v/>
      </c>
      <c r="L83" s="2" t="n"/>
      <c r="M83" s="7">
        <f>IF(A83="","",IFERROR(VLOOKUP(L83,Contacts!$A$2:$H$101,6,FALSE),""))</f>
        <v/>
      </c>
      <c r="N83" s="3" t="n"/>
    </row>
    <row r="84" ht="34" customHeight="1">
      <c r="A84" s="2" t="n"/>
      <c r="B84" s="3" t="n"/>
      <c r="C84" s="3" t="n"/>
      <c r="D84" s="3" t="n"/>
      <c r="E84" s="2" t="n"/>
      <c r="F84" s="2" t="n"/>
      <c r="G84" s="36" t="n"/>
      <c r="H84" s="36" t="n"/>
      <c r="I84" s="37" t="n"/>
      <c r="J84" s="37" t="n"/>
      <c r="K84" s="43">
        <f>IF(A84="","",IF(F84="Complete",1,IF(F84="In Progress",0.5,0)))</f>
        <v/>
      </c>
      <c r="L84" s="2" t="n"/>
      <c r="M84" s="7">
        <f>IF(A84="","",IFERROR(VLOOKUP(L84,Contacts!$A$2:$H$101,6,FALSE),""))</f>
        <v/>
      </c>
      <c r="N84" s="3" t="n"/>
    </row>
    <row r="85" ht="34" customHeight="1">
      <c r="A85" s="2" t="n"/>
      <c r="B85" s="3" t="n"/>
      <c r="C85" s="3" t="n"/>
      <c r="D85" s="3" t="n"/>
      <c r="E85" s="2" t="n"/>
      <c r="F85" s="2" t="n"/>
      <c r="G85" s="36" t="n"/>
      <c r="H85" s="36" t="n"/>
      <c r="I85" s="37" t="n"/>
      <c r="J85" s="37" t="n"/>
      <c r="K85" s="43">
        <f>IF(A85="","",IF(F85="Complete",1,IF(F85="In Progress",0.5,0)))</f>
        <v/>
      </c>
      <c r="L85" s="2" t="n"/>
      <c r="M85" s="7">
        <f>IF(A85="","",IFERROR(VLOOKUP(L85,Contacts!$A$2:$H$101,6,FALSE),""))</f>
        <v/>
      </c>
      <c r="N85" s="3" t="n"/>
    </row>
    <row r="86" ht="34" customHeight="1">
      <c r="A86" s="2" t="n"/>
      <c r="B86" s="3" t="n"/>
      <c r="C86" s="3" t="n"/>
      <c r="D86" s="3" t="n"/>
      <c r="E86" s="2" t="n"/>
      <c r="F86" s="2" t="n"/>
      <c r="G86" s="36" t="n"/>
      <c r="H86" s="36" t="n"/>
      <c r="I86" s="37" t="n"/>
      <c r="J86" s="37" t="n"/>
      <c r="K86" s="43">
        <f>IF(A86="","",IF(F86="Complete",1,IF(F86="In Progress",0.5,0)))</f>
        <v/>
      </c>
      <c r="L86" s="2" t="n"/>
      <c r="M86" s="7">
        <f>IF(A86="","",IFERROR(VLOOKUP(L86,Contacts!$A$2:$H$101,6,FALSE),""))</f>
        <v/>
      </c>
      <c r="N86" s="3" t="n"/>
    </row>
    <row r="87" ht="34" customHeight="1">
      <c r="A87" s="2" t="n"/>
      <c r="B87" s="3" t="n"/>
      <c r="C87" s="3" t="n"/>
      <c r="D87" s="3" t="n"/>
      <c r="E87" s="2" t="n"/>
      <c r="F87" s="2" t="n"/>
      <c r="G87" s="36" t="n"/>
      <c r="H87" s="36" t="n"/>
      <c r="I87" s="37" t="n"/>
      <c r="J87" s="37" t="n"/>
      <c r="K87" s="43">
        <f>IF(A87="","",IF(F87="Complete",1,IF(F87="In Progress",0.5,0)))</f>
        <v/>
      </c>
      <c r="L87" s="2" t="n"/>
      <c r="M87" s="7">
        <f>IF(A87="","",IFERROR(VLOOKUP(L87,Contacts!$A$2:$H$101,6,FALSE),""))</f>
        <v/>
      </c>
      <c r="N87" s="3" t="n"/>
    </row>
    <row r="88" ht="34" customHeight="1">
      <c r="A88" s="2" t="n"/>
      <c r="B88" s="3" t="n"/>
      <c r="C88" s="3" t="n"/>
      <c r="D88" s="3" t="n"/>
      <c r="E88" s="2" t="n"/>
      <c r="F88" s="2" t="n"/>
      <c r="G88" s="36" t="n"/>
      <c r="H88" s="36" t="n"/>
      <c r="I88" s="37" t="n"/>
      <c r="J88" s="37" t="n"/>
      <c r="K88" s="43">
        <f>IF(A88="","",IF(F88="Complete",1,IF(F88="In Progress",0.5,0)))</f>
        <v/>
      </c>
      <c r="L88" s="2" t="n"/>
      <c r="M88" s="7">
        <f>IF(A88="","",IFERROR(VLOOKUP(L88,Contacts!$A$2:$H$101,6,FALSE),""))</f>
        <v/>
      </c>
      <c r="N88" s="3" t="n"/>
    </row>
    <row r="89" ht="34" customHeight="1">
      <c r="A89" s="2" t="n"/>
      <c r="B89" s="3" t="n"/>
      <c r="C89" s="3" t="n"/>
      <c r="D89" s="3" t="n"/>
      <c r="E89" s="2" t="n"/>
      <c r="F89" s="2" t="n"/>
      <c r="G89" s="36" t="n"/>
      <c r="H89" s="36" t="n"/>
      <c r="I89" s="37" t="n"/>
      <c r="J89" s="37" t="n"/>
      <c r="K89" s="43">
        <f>IF(A89="","",IF(F89="Complete",1,IF(F89="In Progress",0.5,0)))</f>
        <v/>
      </c>
      <c r="L89" s="2" t="n"/>
      <c r="M89" s="7">
        <f>IF(A89="","",IFERROR(VLOOKUP(L89,Contacts!$A$2:$H$101,6,FALSE),""))</f>
        <v/>
      </c>
      <c r="N89" s="3" t="n"/>
    </row>
    <row r="90" ht="34" customHeight="1">
      <c r="A90" s="2" t="n"/>
      <c r="B90" s="3" t="n"/>
      <c r="C90" s="3" t="n"/>
      <c r="D90" s="3" t="n"/>
      <c r="E90" s="2" t="n"/>
      <c r="F90" s="2" t="n"/>
      <c r="G90" s="36" t="n"/>
      <c r="H90" s="36" t="n"/>
      <c r="I90" s="37" t="n"/>
      <c r="J90" s="37" t="n"/>
      <c r="K90" s="43">
        <f>IF(A90="","",IF(F90="Complete",1,IF(F90="In Progress",0.5,0)))</f>
        <v/>
      </c>
      <c r="L90" s="2" t="n"/>
      <c r="M90" s="7">
        <f>IF(A90="","",IFERROR(VLOOKUP(L90,Contacts!$A$2:$H$101,6,FALSE),""))</f>
        <v/>
      </c>
      <c r="N90" s="3" t="n"/>
    </row>
    <row r="91" ht="34" customHeight="1">
      <c r="A91" s="2" t="n"/>
      <c r="B91" s="3" t="n"/>
      <c r="C91" s="3" t="n"/>
      <c r="D91" s="3" t="n"/>
      <c r="E91" s="2" t="n"/>
      <c r="F91" s="2" t="n"/>
      <c r="G91" s="36" t="n"/>
      <c r="H91" s="36" t="n"/>
      <c r="I91" s="37" t="n"/>
      <c r="J91" s="37" t="n"/>
      <c r="K91" s="43">
        <f>IF(A91="","",IF(F91="Complete",1,IF(F91="In Progress",0.5,0)))</f>
        <v/>
      </c>
      <c r="L91" s="2" t="n"/>
      <c r="M91" s="7">
        <f>IF(A91="","",IFERROR(VLOOKUP(L91,Contacts!$A$2:$H$101,6,FALSE),""))</f>
        <v/>
      </c>
      <c r="N91" s="3" t="n"/>
    </row>
    <row r="92" ht="34" customHeight="1">
      <c r="A92" s="2" t="n"/>
      <c r="B92" s="3" t="n"/>
      <c r="C92" s="3" t="n"/>
      <c r="D92" s="3" t="n"/>
      <c r="E92" s="2" t="n"/>
      <c r="F92" s="2" t="n"/>
      <c r="G92" s="36" t="n"/>
      <c r="H92" s="36" t="n"/>
      <c r="I92" s="37" t="n"/>
      <c r="J92" s="37" t="n"/>
      <c r="K92" s="43">
        <f>IF(A92="","",IF(F92="Complete",1,IF(F92="In Progress",0.5,0)))</f>
        <v/>
      </c>
      <c r="L92" s="2" t="n"/>
      <c r="M92" s="7">
        <f>IF(A92="","",IFERROR(VLOOKUP(L92,Contacts!$A$2:$H$101,6,FALSE),""))</f>
        <v/>
      </c>
      <c r="N92" s="3" t="n"/>
    </row>
    <row r="93" ht="34" customHeight="1">
      <c r="A93" s="2" t="n"/>
      <c r="B93" s="3" t="n"/>
      <c r="C93" s="3" t="n"/>
      <c r="D93" s="3" t="n"/>
      <c r="E93" s="2" t="n"/>
      <c r="F93" s="2" t="n"/>
      <c r="G93" s="36" t="n"/>
      <c r="H93" s="36" t="n"/>
      <c r="I93" s="37" t="n"/>
      <c r="J93" s="37" t="n"/>
      <c r="K93" s="43">
        <f>IF(A93="","",IF(F93="Complete",1,IF(F93="In Progress",0.5,0)))</f>
        <v/>
      </c>
      <c r="L93" s="2" t="n"/>
      <c r="M93" s="7">
        <f>IF(A93="","",IFERROR(VLOOKUP(L93,Contacts!$A$2:$H$101,6,FALSE),""))</f>
        <v/>
      </c>
      <c r="N93" s="3" t="n"/>
    </row>
    <row r="94" ht="34" customHeight="1">
      <c r="A94" s="2" t="n"/>
      <c r="B94" s="3" t="n"/>
      <c r="C94" s="3" t="n"/>
      <c r="D94" s="3" t="n"/>
      <c r="E94" s="2" t="n"/>
      <c r="F94" s="2" t="n"/>
      <c r="G94" s="36" t="n"/>
      <c r="H94" s="36" t="n"/>
      <c r="I94" s="37" t="n"/>
      <c r="J94" s="37" t="n"/>
      <c r="K94" s="43">
        <f>IF(A94="","",IF(F94="Complete",1,IF(F94="In Progress",0.5,0)))</f>
        <v/>
      </c>
      <c r="L94" s="2" t="n"/>
      <c r="M94" s="7">
        <f>IF(A94="","",IFERROR(VLOOKUP(L94,Contacts!$A$2:$H$101,6,FALSE),""))</f>
        <v/>
      </c>
      <c r="N94" s="3" t="n"/>
    </row>
    <row r="95" ht="34" customHeight="1">
      <c r="A95" s="2" t="n"/>
      <c r="B95" s="3" t="n"/>
      <c r="C95" s="3" t="n"/>
      <c r="D95" s="3" t="n"/>
      <c r="E95" s="2" t="n"/>
      <c r="F95" s="2" t="n"/>
      <c r="G95" s="36" t="n"/>
      <c r="H95" s="36" t="n"/>
      <c r="I95" s="37" t="n"/>
      <c r="J95" s="37" t="n"/>
      <c r="K95" s="43">
        <f>IF(A95="","",IF(F95="Complete",1,IF(F95="In Progress",0.5,0)))</f>
        <v/>
      </c>
      <c r="L95" s="2" t="n"/>
      <c r="M95" s="7">
        <f>IF(A95="","",IFERROR(VLOOKUP(L95,Contacts!$A$2:$H$101,6,FALSE),""))</f>
        <v/>
      </c>
      <c r="N95" s="3" t="n"/>
    </row>
    <row r="96" ht="34" customHeight="1">
      <c r="A96" s="2" t="n"/>
      <c r="B96" s="3" t="n"/>
      <c r="C96" s="3" t="n"/>
      <c r="D96" s="3" t="n"/>
      <c r="E96" s="2" t="n"/>
      <c r="F96" s="2" t="n"/>
      <c r="G96" s="36" t="n"/>
      <c r="H96" s="36" t="n"/>
      <c r="I96" s="37" t="n"/>
      <c r="J96" s="37" t="n"/>
      <c r="K96" s="43">
        <f>IF(A96="","",IF(F96="Complete",1,IF(F96="In Progress",0.5,0)))</f>
        <v/>
      </c>
      <c r="L96" s="2" t="n"/>
      <c r="M96" s="7">
        <f>IF(A96="","",IFERROR(VLOOKUP(L96,Contacts!$A$2:$H$101,6,FALSE),""))</f>
        <v/>
      </c>
      <c r="N96" s="3" t="n"/>
    </row>
    <row r="97" ht="34" customHeight="1">
      <c r="A97" s="2" t="n"/>
      <c r="B97" s="3" t="n"/>
      <c r="C97" s="3" t="n"/>
      <c r="D97" s="3" t="n"/>
      <c r="E97" s="2" t="n"/>
      <c r="F97" s="2" t="n"/>
      <c r="G97" s="36" t="n"/>
      <c r="H97" s="36" t="n"/>
      <c r="I97" s="37" t="n"/>
      <c r="J97" s="37" t="n"/>
      <c r="K97" s="43">
        <f>IF(A97="","",IF(F97="Complete",1,IF(F97="In Progress",0.5,0)))</f>
        <v/>
      </c>
      <c r="L97" s="2" t="n"/>
      <c r="M97" s="7">
        <f>IF(A97="","",IFERROR(VLOOKUP(L97,Contacts!$A$2:$H$101,6,FALSE),""))</f>
        <v/>
      </c>
      <c r="N97" s="3" t="n"/>
    </row>
    <row r="98" ht="34" customHeight="1">
      <c r="A98" s="2" t="n"/>
      <c r="B98" s="3" t="n"/>
      <c r="C98" s="3" t="n"/>
      <c r="D98" s="3" t="n"/>
      <c r="E98" s="2" t="n"/>
      <c r="F98" s="2" t="n"/>
      <c r="G98" s="36" t="n"/>
      <c r="H98" s="36" t="n"/>
      <c r="I98" s="37" t="n"/>
      <c r="J98" s="37" t="n"/>
      <c r="K98" s="43">
        <f>IF(A98="","",IF(F98="Complete",1,IF(F98="In Progress",0.5,0)))</f>
        <v/>
      </c>
      <c r="L98" s="2" t="n"/>
      <c r="M98" s="7">
        <f>IF(A98="","",IFERROR(VLOOKUP(L98,Contacts!$A$2:$H$101,6,FALSE),""))</f>
        <v/>
      </c>
      <c r="N98" s="3" t="n"/>
    </row>
    <row r="99" ht="34" customHeight="1">
      <c r="A99" s="2" t="n"/>
      <c r="B99" s="3" t="n"/>
      <c r="C99" s="3" t="n"/>
      <c r="D99" s="3" t="n"/>
      <c r="E99" s="2" t="n"/>
      <c r="F99" s="2" t="n"/>
      <c r="G99" s="36" t="n"/>
      <c r="H99" s="36" t="n"/>
      <c r="I99" s="37" t="n"/>
      <c r="J99" s="37" t="n"/>
      <c r="K99" s="43">
        <f>IF(A99="","",IF(F99="Complete",1,IF(F99="In Progress",0.5,0)))</f>
        <v/>
      </c>
      <c r="L99" s="2" t="n"/>
      <c r="M99" s="7">
        <f>IF(A99="","",IFERROR(VLOOKUP(L99,Contacts!$A$2:$H$101,6,FALSE),""))</f>
        <v/>
      </c>
      <c r="N99" s="3" t="n"/>
    </row>
    <row r="100" ht="34" customHeight="1">
      <c r="A100" s="2" t="n"/>
      <c r="B100" s="3" t="n"/>
      <c r="C100" s="3" t="n"/>
      <c r="D100" s="3" t="n"/>
      <c r="E100" s="2" t="n"/>
      <c r="F100" s="2" t="n"/>
      <c r="G100" s="36" t="n"/>
      <c r="H100" s="36" t="n"/>
      <c r="I100" s="37" t="n"/>
      <c r="J100" s="37" t="n"/>
      <c r="K100" s="43">
        <f>IF(A100="","",IF(F100="Complete",1,IF(F100="In Progress",0.5,0)))</f>
        <v/>
      </c>
      <c r="L100" s="2" t="n"/>
      <c r="M100" s="7">
        <f>IF(A100="","",IFERROR(VLOOKUP(L100,Contacts!$A$2:$H$101,6,FALSE),""))</f>
        <v/>
      </c>
      <c r="N100" s="3" t="n"/>
    </row>
    <row r="101" ht="34" customHeight="1">
      <c r="A101" s="2" t="n"/>
      <c r="B101" s="3" t="n"/>
      <c r="C101" s="3" t="n"/>
      <c r="D101" s="3" t="n"/>
      <c r="E101" s="2" t="n"/>
      <c r="F101" s="2" t="n"/>
      <c r="G101" s="36" t="n"/>
      <c r="H101" s="36" t="n"/>
      <c r="I101" s="37" t="n"/>
      <c r="J101" s="37" t="n"/>
      <c r="K101" s="43">
        <f>IF(A101="","",IF(F101="Complete",1,IF(F101="In Progress",0.5,0)))</f>
        <v/>
      </c>
      <c r="L101" s="2" t="n"/>
      <c r="M101" s="7">
        <f>IF(A101="","",IFERROR(VLOOKUP(L101,Contacts!$A$2:$H$101,6,FALSE),""))</f>
        <v/>
      </c>
      <c r="N101" s="3" t="n"/>
    </row>
    <row r="102"/>
    <row r="103" ht="24" customHeight="1">
      <c r="A103" s="8" t="inlineStr">
        <is>
          <t>Operational totals</t>
        </is>
      </c>
      <c r="B103" s="8" t="n"/>
      <c r="C103" s="8" t="n"/>
      <c r="D103" s="8" t="n"/>
      <c r="E103" s="8" t="inlineStr">
        <is>
          <t>Completed actions</t>
        </is>
      </c>
      <c r="F103" s="8">
        <f>COUNTIF(F2:F101,"Complete")</f>
        <v/>
      </c>
      <c r="G103" s="8" t="inlineStr">
        <is>
          <t>High-priority actions</t>
        </is>
      </c>
      <c r="H103" s="8">
        <f>COUNTIF(E2:E101,"High")</f>
        <v/>
      </c>
      <c r="I103" s="38">
        <f>SUM(I2:I101)</f>
        <v/>
      </c>
      <c r="J103" s="38">
        <f>SUM(J2:J101)</f>
        <v/>
      </c>
      <c r="K103" s="44">
        <f>IFERROR(AVERAGE(K2:K101),0)</f>
        <v/>
      </c>
      <c r="L103" s="8" t="n"/>
      <c r="M103" s="8" t="n"/>
      <c r="N103" s="8" t="n"/>
    </row>
    <row r="104"/>
    <row r="105" ht="34" customHeight="1">
      <c r="A105" s="11" t="inlineStr">
        <is>
          <t>This template supports planning only. In an emergency, call Triple Zero (000), follow advice from your state or territory fire service, and evacuate early when directed.</t>
        </is>
      </c>
    </row>
  </sheetData>
  <autoFilter ref="A1:N101"/>
  <conditionalFormatting sqref="A2:N101">
    <cfRule type="expression" priority="1" dxfId="0" stopIfTrue="1">
      <formula>$F2="Overdue"</formula>
    </cfRule>
    <cfRule type="expression" priority="2" dxfId="1" stopIfTrue="1">
      <formula>AND($E2="High",$F2&lt;&gt;"Complete",$A2&lt;&gt;"")</formula>
    </cfRule>
    <cfRule type="expression" priority="3" dxfId="2" stopIfTrue="1">
      <formula>$F2="Complete"</formula>
    </cfRule>
  </conditionalFormatting>
  <dataValidations count="4">
    <dataValidation sqref="E2:E101" showErrorMessage="1" showInputMessage="1" allowBlank="1" type="list">
      <formula1>"High,Medium,Low"</formula1>
    </dataValidation>
    <dataValidation sqref="F2:F101" showErrorMessage="1" showInputMessage="1" allowBlank="1" type="list">
      <formula1>"Not Started,In Progress,Complete,Overdue"</formula1>
    </dataValidation>
    <dataValidation sqref="G2:H101" showErrorMessage="1" showInputMessage="1" allowBlank="1" type="date" operator="between">
      <formula1>1</formula1>
      <formula2>73050</formula2>
    </dataValidation>
    <dataValidation sqref="L2:L101" showErrorMessage="1" showInputMessage="1" allowBlank="1" type="list">
      <formula1>Contacts!$A$2:$A$101</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H103"/>
  <sheetViews>
    <sheetView showGridLines="0" zoomScale="60" zoomScaleNormal="60" workbookViewId="0">
      <pane ySplit="1" topLeftCell="A2" activePane="bottomLeft" state="frozen"/>
      <selection pane="bottomLeft" activeCell="A1" sqref="A1"/>
    </sheetView>
  </sheetViews>
  <sheetFormatPr baseColWidth="8" defaultRowHeight="15"/>
  <cols>
    <col width="13" customWidth="1" min="1" max="1"/>
    <col width="38" customWidth="1" min="2" max="2"/>
    <col width="19" customWidth="1" min="3" max="3"/>
    <col width="18" customWidth="1" min="4" max="4"/>
    <col width="20" customWidth="1" min="5" max="5"/>
    <col width="18" customWidth="1" min="6" max="6"/>
    <col width="28" customWidth="1" min="7" max="7"/>
    <col width="52" customWidth="1" min="8" max="8"/>
  </cols>
  <sheetData>
    <row r="1" ht="32" customHeight="1">
      <c r="A1" s="42" t="inlineStr">
        <is>
          <t>Contact ID</t>
        </is>
      </c>
      <c r="B1" s="42" t="inlineStr">
        <is>
          <t>Organisation / Person</t>
        </is>
      </c>
      <c r="C1" s="42" t="inlineStr">
        <is>
          <t>Contact Type</t>
        </is>
      </c>
      <c r="D1" s="42" t="inlineStr">
        <is>
          <t>State / Territory</t>
        </is>
      </c>
      <c r="E1" s="42" t="inlineStr">
        <is>
          <t>Location</t>
        </is>
      </c>
      <c r="F1" s="42" t="inlineStr">
        <is>
          <t>Phone</t>
        </is>
      </c>
      <c r="G1" s="42" t="inlineStr">
        <is>
          <t>Website / App</t>
        </is>
      </c>
      <c r="H1" s="42" t="inlineStr">
        <is>
          <t>Notes</t>
        </is>
      </c>
    </row>
    <row r="2" ht="34" customHeight="1">
      <c r="A2" s="2" t="inlineStr">
        <is>
          <t>C001</t>
        </is>
      </c>
      <c r="B2" s="3" t="inlineStr">
        <is>
          <t>Emergency services</t>
        </is>
      </c>
      <c r="C2" s="2" t="inlineStr">
        <is>
          <t>Emergency</t>
        </is>
      </c>
      <c r="D2" s="2" t="inlineStr">
        <is>
          <t>Australia-wide</t>
        </is>
      </c>
      <c r="E2" s="3" t="inlineStr">
        <is>
          <t>Australia-wide</t>
        </is>
      </c>
      <c r="F2" s="12" t="inlineStr">
        <is>
          <t>000</t>
        </is>
      </c>
      <c r="G2" s="3" t="inlineStr">
        <is>
          <t>triplezero.gov.au</t>
        </is>
      </c>
      <c r="H2" s="3" t="inlineStr">
        <is>
          <t>For life-threatening emergencies only. Call Triple Zero (000).</t>
        </is>
      </c>
    </row>
    <row r="3" ht="34" customHeight="1">
      <c r="A3" s="2" t="inlineStr">
        <is>
          <t>C002</t>
        </is>
      </c>
      <c r="B3" s="3" t="inlineStr">
        <is>
          <t>NSW Rural Fire Service</t>
        </is>
      </c>
      <c r="C3" s="2" t="inlineStr">
        <is>
          <t>Fire service</t>
        </is>
      </c>
      <c r="D3" s="2" t="inlineStr">
        <is>
          <t>NSW</t>
        </is>
      </c>
      <c r="E3" s="3" t="inlineStr">
        <is>
          <t>Sydney</t>
        </is>
      </c>
      <c r="F3" s="12" t="inlineStr">
        <is>
          <t>1800 679 737</t>
        </is>
      </c>
      <c r="G3" s="3" t="inlineStr">
        <is>
          <t>rfs.nsw.gov.au</t>
        </is>
      </c>
      <c r="H3" s="3" t="inlineStr">
        <is>
          <t>Verify the local district contact details and current warning channels.</t>
        </is>
      </c>
    </row>
    <row r="4" ht="34" customHeight="1">
      <c r="A4" s="2" t="inlineStr">
        <is>
          <t>C003</t>
        </is>
      </c>
      <c r="B4" s="3" t="inlineStr">
        <is>
          <t>Country Fire Authority</t>
        </is>
      </c>
      <c r="C4" s="2" t="inlineStr">
        <is>
          <t>Fire service</t>
        </is>
      </c>
      <c r="D4" s="2" t="inlineStr">
        <is>
          <t>VIC</t>
        </is>
      </c>
      <c r="E4" s="3" t="inlineStr">
        <is>
          <t>Melbourne</t>
        </is>
      </c>
      <c r="F4" s="12" t="inlineStr">
        <is>
          <t>1800 226 226</t>
        </is>
      </c>
      <c r="G4" s="3" t="inlineStr">
        <is>
          <t>cfa.vic.gov.au</t>
        </is>
      </c>
      <c r="H4" s="3" t="inlineStr">
        <is>
          <t>Verify local fire danger ratings, warnings and community information.</t>
        </is>
      </c>
    </row>
    <row r="5" ht="34" customHeight="1">
      <c r="A5" s="2" t="inlineStr">
        <is>
          <t>C004</t>
        </is>
      </c>
      <c r="B5" s="3" t="inlineStr">
        <is>
          <t>Queensland Fire and Emergency Services</t>
        </is>
      </c>
      <c r="C5" s="2" t="inlineStr">
        <is>
          <t>Fire service</t>
        </is>
      </c>
      <c r="D5" s="2" t="inlineStr">
        <is>
          <t>QLD</t>
        </is>
      </c>
      <c r="E5" s="3" t="inlineStr">
        <is>
          <t>Brisbane</t>
        </is>
      </c>
      <c r="F5" s="12" t="inlineStr">
        <is>
          <t>13 74 68</t>
        </is>
      </c>
      <c r="G5" s="3" t="inlineStr">
        <is>
          <t>qfes.qld.gov.au</t>
        </is>
      </c>
      <c r="H5" s="3" t="inlineStr">
        <is>
          <t>Verify the local area contact details before bushfire season.</t>
        </is>
      </c>
    </row>
    <row r="6" ht="34" customHeight="1">
      <c r="A6" s="2" t="inlineStr">
        <is>
          <t>C005</t>
        </is>
      </c>
      <c r="B6" s="3" t="inlineStr">
        <is>
          <t>Department of Fire and Emergency Services</t>
        </is>
      </c>
      <c r="C6" s="2" t="inlineStr">
        <is>
          <t>Fire service</t>
        </is>
      </c>
      <c r="D6" s="2" t="inlineStr">
        <is>
          <t>WA</t>
        </is>
      </c>
      <c r="E6" s="3" t="inlineStr">
        <is>
          <t>Perth</t>
        </is>
      </c>
      <c r="F6" s="12" t="inlineStr">
        <is>
          <t>13 33 37</t>
        </is>
      </c>
      <c r="G6" s="3" t="inlineStr">
        <is>
          <t>dfes.wa.gov.au</t>
        </is>
      </c>
      <c r="H6" s="3" t="inlineStr">
        <is>
          <t>Use official warnings and verify local emergency contact arrangements.</t>
        </is>
      </c>
    </row>
    <row r="7" ht="34" customHeight="1">
      <c r="A7" s="2" t="inlineStr">
        <is>
          <t>C006</t>
        </is>
      </c>
      <c r="B7" s="3" t="inlineStr">
        <is>
          <t>South Australia Country Fire Service</t>
        </is>
      </c>
      <c r="C7" s="2" t="inlineStr">
        <is>
          <t>Fire service</t>
        </is>
      </c>
      <c r="D7" s="2" t="inlineStr">
        <is>
          <t>SA</t>
        </is>
      </c>
      <c r="E7" s="3" t="inlineStr">
        <is>
          <t>Adelaide</t>
        </is>
      </c>
      <c r="F7" s="12" t="inlineStr">
        <is>
          <t>1300 362 361</t>
        </is>
      </c>
      <c r="G7" s="3" t="inlineStr">
        <is>
          <t>cfs.sa.gov.au</t>
        </is>
      </c>
      <c r="H7" s="3" t="inlineStr">
        <is>
          <t>Verify the local CFS district and relevant warning sources.</t>
        </is>
      </c>
    </row>
    <row r="8" ht="34" customHeight="1">
      <c r="A8" s="2" t="inlineStr">
        <is>
          <t>C007</t>
        </is>
      </c>
      <c r="B8" s="3" t="inlineStr">
        <is>
          <t>Tasmania Fire Service</t>
        </is>
      </c>
      <c r="C8" s="2" t="inlineStr">
        <is>
          <t>Fire service</t>
        </is>
      </c>
      <c r="D8" s="2" t="inlineStr">
        <is>
          <t>TAS</t>
        </is>
      </c>
      <c r="E8" s="3" t="inlineStr">
        <is>
          <t>Hobart</t>
        </is>
      </c>
      <c r="F8" s="12" t="inlineStr">
        <is>
          <t>1800 000 699</t>
        </is>
      </c>
      <c r="G8" s="3" t="inlineStr">
        <is>
          <t>fire.tas.gov.au</t>
        </is>
      </c>
      <c r="H8" s="3" t="inlineStr">
        <is>
          <t>Confirm local fire weather, warnings and evacuation information.</t>
        </is>
      </c>
    </row>
    <row r="9" ht="34" customHeight="1">
      <c r="A9" s="2" t="inlineStr">
        <is>
          <t>C008</t>
        </is>
      </c>
      <c r="B9" s="3" t="inlineStr">
        <is>
          <t>Local vet / animal shelter</t>
        </is>
      </c>
      <c r="C9" s="2" t="inlineStr">
        <is>
          <t>Animal support</t>
        </is>
      </c>
      <c r="D9" s="2" t="inlineStr">
        <is>
          <t>ACT</t>
        </is>
      </c>
      <c r="E9" s="3" t="inlineStr">
        <is>
          <t>Canberra</t>
        </is>
      </c>
      <c r="F9" s="12" t="inlineStr">
        <is>
          <t>Verify locally</t>
        </is>
      </c>
      <c r="G9" s="3" t="inlineStr">
        <is>
          <t>act.gov.au</t>
        </is>
      </c>
      <c r="H9" s="3" t="inlineStr">
        <is>
          <t>Replace with your nearest animal support service and confirm availability.</t>
        </is>
      </c>
    </row>
    <row r="10" ht="34" customHeight="1">
      <c r="A10" s="2" t="n"/>
      <c r="B10" s="3" t="n"/>
      <c r="C10" s="2" t="n"/>
      <c r="D10" s="2" t="n"/>
      <c r="E10" s="3" t="n"/>
      <c r="F10" s="12" t="n"/>
      <c r="G10" s="3" t="n"/>
      <c r="H10" s="3" t="n"/>
    </row>
    <row r="11" ht="34" customHeight="1">
      <c r="A11" s="2" t="n"/>
      <c r="B11" s="3" t="n"/>
      <c r="C11" s="2" t="n"/>
      <c r="D11" s="2" t="n"/>
      <c r="E11" s="3" t="n"/>
      <c r="F11" s="12" t="n"/>
      <c r="G11" s="3" t="n"/>
      <c r="H11" s="3" t="n"/>
    </row>
    <row r="12" ht="34" customHeight="1">
      <c r="A12" s="2" t="n"/>
      <c r="B12" s="3" t="n"/>
      <c r="C12" s="2" t="n"/>
      <c r="D12" s="2" t="n"/>
      <c r="E12" s="3" t="n"/>
      <c r="F12" s="12" t="n"/>
      <c r="G12" s="3" t="n"/>
      <c r="H12" s="3" t="n"/>
    </row>
    <row r="13" ht="34" customHeight="1">
      <c r="A13" s="2" t="n"/>
      <c r="B13" s="3" t="n"/>
      <c r="C13" s="2" t="n"/>
      <c r="D13" s="2" t="n"/>
      <c r="E13" s="3" t="n"/>
      <c r="F13" s="12" t="n"/>
      <c r="G13" s="3" t="n"/>
      <c r="H13" s="3" t="n"/>
    </row>
    <row r="14" ht="34" customHeight="1">
      <c r="A14" s="2" t="n"/>
      <c r="B14" s="3" t="n"/>
      <c r="C14" s="2" t="n"/>
      <c r="D14" s="2" t="n"/>
      <c r="E14" s="3" t="n"/>
      <c r="F14" s="12" t="n"/>
      <c r="G14" s="3" t="n"/>
      <c r="H14" s="3" t="n"/>
    </row>
    <row r="15" ht="34" customHeight="1">
      <c r="A15" s="2" t="n"/>
      <c r="B15" s="3" t="n"/>
      <c r="C15" s="2" t="n"/>
      <c r="D15" s="2" t="n"/>
      <c r="E15" s="3" t="n"/>
      <c r="F15" s="12" t="n"/>
      <c r="G15" s="3" t="n"/>
      <c r="H15" s="3" t="n"/>
    </row>
    <row r="16" ht="34" customHeight="1">
      <c r="A16" s="2" t="n"/>
      <c r="B16" s="3" t="n"/>
      <c r="C16" s="2" t="n"/>
      <c r="D16" s="2" t="n"/>
      <c r="E16" s="3" t="n"/>
      <c r="F16" s="12" t="n"/>
      <c r="G16" s="3" t="n"/>
      <c r="H16" s="3" t="n"/>
    </row>
    <row r="17" ht="34" customHeight="1">
      <c r="A17" s="2" t="n"/>
      <c r="B17" s="3" t="n"/>
      <c r="C17" s="2" t="n"/>
      <c r="D17" s="2" t="n"/>
      <c r="E17" s="3" t="n"/>
      <c r="F17" s="12" t="n"/>
      <c r="G17" s="3" t="n"/>
      <c r="H17" s="3" t="n"/>
    </row>
    <row r="18" ht="34" customHeight="1">
      <c r="A18" s="2" t="n"/>
      <c r="B18" s="3" t="n"/>
      <c r="C18" s="2" t="n"/>
      <c r="D18" s="2" t="n"/>
      <c r="E18" s="3" t="n"/>
      <c r="F18" s="12" t="n"/>
      <c r="G18" s="3" t="n"/>
      <c r="H18" s="3" t="n"/>
    </row>
    <row r="19" ht="34" customHeight="1">
      <c r="A19" s="2" t="n"/>
      <c r="B19" s="3" t="n"/>
      <c r="C19" s="2" t="n"/>
      <c r="D19" s="2" t="n"/>
      <c r="E19" s="3" t="n"/>
      <c r="F19" s="12" t="n"/>
      <c r="G19" s="3" t="n"/>
      <c r="H19" s="3" t="n"/>
    </row>
    <row r="20" ht="34" customHeight="1">
      <c r="A20" s="2" t="n"/>
      <c r="B20" s="3" t="n"/>
      <c r="C20" s="2" t="n"/>
      <c r="D20" s="2" t="n"/>
      <c r="E20" s="3" t="n"/>
      <c r="F20" s="12" t="n"/>
      <c r="G20" s="3" t="n"/>
      <c r="H20" s="3" t="n"/>
    </row>
    <row r="21" ht="34" customHeight="1">
      <c r="A21" s="2" t="n"/>
      <c r="B21" s="3" t="n"/>
      <c r="C21" s="2" t="n"/>
      <c r="D21" s="2" t="n"/>
      <c r="E21" s="3" t="n"/>
      <c r="F21" s="12" t="n"/>
      <c r="G21" s="3" t="n"/>
      <c r="H21" s="3" t="n"/>
    </row>
    <row r="22" ht="34" customHeight="1">
      <c r="A22" s="2" t="n"/>
      <c r="B22" s="3" t="n"/>
      <c r="C22" s="2" t="n"/>
      <c r="D22" s="2" t="n"/>
      <c r="E22" s="3" t="n"/>
      <c r="F22" s="12" t="n"/>
      <c r="G22" s="3" t="n"/>
      <c r="H22" s="3" t="n"/>
    </row>
    <row r="23" ht="34" customHeight="1">
      <c r="A23" s="2" t="n"/>
      <c r="B23" s="3" t="n"/>
      <c r="C23" s="2" t="n"/>
      <c r="D23" s="2" t="n"/>
      <c r="E23" s="3" t="n"/>
      <c r="F23" s="12" t="n"/>
      <c r="G23" s="3" t="n"/>
      <c r="H23" s="3" t="n"/>
    </row>
    <row r="24" ht="34" customHeight="1">
      <c r="A24" s="2" t="n"/>
      <c r="B24" s="3" t="n"/>
      <c r="C24" s="2" t="n"/>
      <c r="D24" s="2" t="n"/>
      <c r="E24" s="3" t="n"/>
      <c r="F24" s="12" t="n"/>
      <c r="G24" s="3" t="n"/>
      <c r="H24" s="3" t="n"/>
    </row>
    <row r="25" ht="34" customHeight="1">
      <c r="A25" s="2" t="n"/>
      <c r="B25" s="3" t="n"/>
      <c r="C25" s="2" t="n"/>
      <c r="D25" s="2" t="n"/>
      <c r="E25" s="3" t="n"/>
      <c r="F25" s="12" t="n"/>
      <c r="G25" s="3" t="n"/>
      <c r="H25" s="3" t="n"/>
    </row>
    <row r="26" ht="34" customHeight="1">
      <c r="A26" s="2" t="n"/>
      <c r="B26" s="3" t="n"/>
      <c r="C26" s="2" t="n"/>
      <c r="D26" s="2" t="n"/>
      <c r="E26" s="3" t="n"/>
      <c r="F26" s="12" t="n"/>
      <c r="G26" s="3" t="n"/>
      <c r="H26" s="3" t="n"/>
    </row>
    <row r="27" ht="34" customHeight="1">
      <c r="A27" s="2" t="n"/>
      <c r="B27" s="3" t="n"/>
      <c r="C27" s="2" t="n"/>
      <c r="D27" s="2" t="n"/>
      <c r="E27" s="3" t="n"/>
      <c r="F27" s="12" t="n"/>
      <c r="G27" s="3" t="n"/>
      <c r="H27" s="3" t="n"/>
    </row>
    <row r="28" ht="34" customHeight="1">
      <c r="A28" s="2" t="n"/>
      <c r="B28" s="3" t="n"/>
      <c r="C28" s="2" t="n"/>
      <c r="D28" s="2" t="n"/>
      <c r="E28" s="3" t="n"/>
      <c r="F28" s="12" t="n"/>
      <c r="G28" s="3" t="n"/>
      <c r="H28" s="3" t="n"/>
    </row>
    <row r="29" ht="34" customHeight="1">
      <c r="A29" s="2" t="n"/>
      <c r="B29" s="3" t="n"/>
      <c r="C29" s="2" t="n"/>
      <c r="D29" s="2" t="n"/>
      <c r="E29" s="3" t="n"/>
      <c r="F29" s="12" t="n"/>
      <c r="G29" s="3" t="n"/>
      <c r="H29" s="3" t="n"/>
    </row>
    <row r="30" ht="34" customHeight="1">
      <c r="A30" s="2" t="n"/>
      <c r="B30" s="3" t="n"/>
      <c r="C30" s="2" t="n"/>
      <c r="D30" s="2" t="n"/>
      <c r="E30" s="3" t="n"/>
      <c r="F30" s="12" t="n"/>
      <c r="G30" s="3" t="n"/>
      <c r="H30" s="3" t="n"/>
    </row>
    <row r="31" ht="34" customHeight="1">
      <c r="A31" s="2" t="n"/>
      <c r="B31" s="3" t="n"/>
      <c r="C31" s="2" t="n"/>
      <c r="D31" s="2" t="n"/>
      <c r="E31" s="3" t="n"/>
      <c r="F31" s="12" t="n"/>
      <c r="G31" s="3" t="n"/>
      <c r="H31" s="3" t="n"/>
    </row>
    <row r="32" ht="34" customHeight="1">
      <c r="A32" s="2" t="n"/>
      <c r="B32" s="3" t="n"/>
      <c r="C32" s="2" t="n"/>
      <c r="D32" s="2" t="n"/>
      <c r="E32" s="3" t="n"/>
      <c r="F32" s="12" t="n"/>
      <c r="G32" s="3" t="n"/>
      <c r="H32" s="3" t="n"/>
    </row>
    <row r="33" ht="34" customHeight="1">
      <c r="A33" s="2" t="n"/>
      <c r="B33" s="3" t="n"/>
      <c r="C33" s="2" t="n"/>
      <c r="D33" s="2" t="n"/>
      <c r="E33" s="3" t="n"/>
      <c r="F33" s="12" t="n"/>
      <c r="G33" s="3" t="n"/>
      <c r="H33" s="3" t="n"/>
    </row>
    <row r="34" ht="34" customHeight="1">
      <c r="A34" s="2" t="n"/>
      <c r="B34" s="3" t="n"/>
      <c r="C34" s="2" t="n"/>
      <c r="D34" s="2" t="n"/>
      <c r="E34" s="3" t="n"/>
      <c r="F34" s="12" t="n"/>
      <c r="G34" s="3" t="n"/>
      <c r="H34" s="3" t="n"/>
    </row>
    <row r="35" ht="34" customHeight="1">
      <c r="A35" s="2" t="n"/>
      <c r="B35" s="3" t="n"/>
      <c r="C35" s="2" t="n"/>
      <c r="D35" s="2" t="n"/>
      <c r="E35" s="3" t="n"/>
      <c r="F35" s="12" t="n"/>
      <c r="G35" s="3" t="n"/>
      <c r="H35" s="3" t="n"/>
    </row>
    <row r="36" ht="34" customHeight="1">
      <c r="A36" s="2" t="n"/>
      <c r="B36" s="3" t="n"/>
      <c r="C36" s="2" t="n"/>
      <c r="D36" s="2" t="n"/>
      <c r="E36" s="3" t="n"/>
      <c r="F36" s="12" t="n"/>
      <c r="G36" s="3" t="n"/>
      <c r="H36" s="3" t="n"/>
    </row>
    <row r="37" ht="34" customHeight="1">
      <c r="A37" s="2" t="n"/>
      <c r="B37" s="3" t="n"/>
      <c r="C37" s="2" t="n"/>
      <c r="D37" s="2" t="n"/>
      <c r="E37" s="3" t="n"/>
      <c r="F37" s="12" t="n"/>
      <c r="G37" s="3" t="n"/>
      <c r="H37" s="3" t="n"/>
    </row>
    <row r="38" ht="34" customHeight="1">
      <c r="A38" s="2" t="n"/>
      <c r="B38" s="3" t="n"/>
      <c r="C38" s="2" t="n"/>
      <c r="D38" s="2" t="n"/>
      <c r="E38" s="3" t="n"/>
      <c r="F38" s="12" t="n"/>
      <c r="G38" s="3" t="n"/>
      <c r="H38" s="3" t="n"/>
    </row>
    <row r="39" ht="34" customHeight="1">
      <c r="A39" s="2" t="n"/>
      <c r="B39" s="3" t="n"/>
      <c r="C39" s="2" t="n"/>
      <c r="D39" s="2" t="n"/>
      <c r="E39" s="3" t="n"/>
      <c r="F39" s="12" t="n"/>
      <c r="G39" s="3" t="n"/>
      <c r="H39" s="3" t="n"/>
    </row>
    <row r="40" ht="34" customHeight="1">
      <c r="A40" s="2" t="n"/>
      <c r="B40" s="3" t="n"/>
      <c r="C40" s="2" t="n"/>
      <c r="D40" s="2" t="n"/>
      <c r="E40" s="3" t="n"/>
      <c r="F40" s="12" t="n"/>
      <c r="G40" s="3" t="n"/>
      <c r="H40" s="3" t="n"/>
    </row>
    <row r="41" ht="34" customHeight="1">
      <c r="A41" s="2" t="n"/>
      <c r="B41" s="3" t="n"/>
      <c r="C41" s="2" t="n"/>
      <c r="D41" s="2" t="n"/>
      <c r="E41" s="3" t="n"/>
      <c r="F41" s="12" t="n"/>
      <c r="G41" s="3" t="n"/>
      <c r="H41" s="3" t="n"/>
    </row>
    <row r="42" ht="34" customHeight="1">
      <c r="A42" s="2" t="n"/>
      <c r="B42" s="3" t="n"/>
      <c r="C42" s="2" t="n"/>
      <c r="D42" s="2" t="n"/>
      <c r="E42" s="3" t="n"/>
      <c r="F42" s="12" t="n"/>
      <c r="G42" s="3" t="n"/>
      <c r="H42" s="3" t="n"/>
    </row>
    <row r="43" ht="34" customHeight="1">
      <c r="A43" s="2" t="n"/>
      <c r="B43" s="3" t="n"/>
      <c r="C43" s="2" t="n"/>
      <c r="D43" s="2" t="n"/>
      <c r="E43" s="3" t="n"/>
      <c r="F43" s="12" t="n"/>
      <c r="G43" s="3" t="n"/>
      <c r="H43" s="3" t="n"/>
    </row>
    <row r="44" ht="34" customHeight="1">
      <c r="A44" s="2" t="n"/>
      <c r="B44" s="3" t="n"/>
      <c r="C44" s="2" t="n"/>
      <c r="D44" s="2" t="n"/>
      <c r="E44" s="3" t="n"/>
      <c r="F44" s="12" t="n"/>
      <c r="G44" s="3" t="n"/>
      <c r="H44" s="3" t="n"/>
    </row>
    <row r="45" ht="34" customHeight="1">
      <c r="A45" s="2" t="n"/>
      <c r="B45" s="3" t="n"/>
      <c r="C45" s="2" t="n"/>
      <c r="D45" s="2" t="n"/>
      <c r="E45" s="3" t="n"/>
      <c r="F45" s="12" t="n"/>
      <c r="G45" s="3" t="n"/>
      <c r="H45" s="3" t="n"/>
    </row>
    <row r="46" ht="34" customHeight="1">
      <c r="A46" s="2" t="n"/>
      <c r="B46" s="3" t="n"/>
      <c r="C46" s="2" t="n"/>
      <c r="D46" s="2" t="n"/>
      <c r="E46" s="3" t="n"/>
      <c r="F46" s="12" t="n"/>
      <c r="G46" s="3" t="n"/>
      <c r="H46" s="3" t="n"/>
    </row>
    <row r="47" ht="34" customHeight="1">
      <c r="A47" s="2" t="n"/>
      <c r="B47" s="3" t="n"/>
      <c r="C47" s="2" t="n"/>
      <c r="D47" s="2" t="n"/>
      <c r="E47" s="3" t="n"/>
      <c r="F47" s="12" t="n"/>
      <c r="G47" s="3" t="n"/>
      <c r="H47" s="3" t="n"/>
    </row>
    <row r="48" ht="34" customHeight="1">
      <c r="A48" s="2" t="n"/>
      <c r="B48" s="3" t="n"/>
      <c r="C48" s="2" t="n"/>
      <c r="D48" s="2" t="n"/>
      <c r="E48" s="3" t="n"/>
      <c r="F48" s="12" t="n"/>
      <c r="G48" s="3" t="n"/>
      <c r="H48" s="3" t="n"/>
    </row>
    <row r="49" ht="34" customHeight="1">
      <c r="A49" s="2" t="n"/>
      <c r="B49" s="3" t="n"/>
      <c r="C49" s="2" t="n"/>
      <c r="D49" s="2" t="n"/>
      <c r="E49" s="3" t="n"/>
      <c r="F49" s="12" t="n"/>
      <c r="G49" s="3" t="n"/>
      <c r="H49" s="3" t="n"/>
    </row>
    <row r="50" ht="34" customHeight="1">
      <c r="A50" s="2" t="n"/>
      <c r="B50" s="3" t="n"/>
      <c r="C50" s="2" t="n"/>
      <c r="D50" s="2" t="n"/>
      <c r="E50" s="3" t="n"/>
      <c r="F50" s="12" t="n"/>
      <c r="G50" s="3" t="n"/>
      <c r="H50" s="3" t="n"/>
    </row>
    <row r="51" ht="34" customHeight="1">
      <c r="A51" s="2" t="n"/>
      <c r="B51" s="3" t="n"/>
      <c r="C51" s="2" t="n"/>
      <c r="D51" s="2" t="n"/>
      <c r="E51" s="3" t="n"/>
      <c r="F51" s="12" t="n"/>
      <c r="G51" s="3" t="n"/>
      <c r="H51" s="3" t="n"/>
    </row>
    <row r="52" ht="34" customHeight="1">
      <c r="A52" s="2" t="n"/>
      <c r="B52" s="3" t="n"/>
      <c r="C52" s="2" t="n"/>
      <c r="D52" s="2" t="n"/>
      <c r="E52" s="3" t="n"/>
      <c r="F52" s="12" t="n"/>
      <c r="G52" s="3" t="n"/>
      <c r="H52" s="3" t="n"/>
    </row>
    <row r="53" ht="34" customHeight="1">
      <c r="A53" s="2" t="n"/>
      <c r="B53" s="3" t="n"/>
      <c r="C53" s="2" t="n"/>
      <c r="D53" s="2" t="n"/>
      <c r="E53" s="3" t="n"/>
      <c r="F53" s="12" t="n"/>
      <c r="G53" s="3" t="n"/>
      <c r="H53" s="3" t="n"/>
    </row>
    <row r="54" ht="34" customHeight="1">
      <c r="A54" s="2" t="n"/>
      <c r="B54" s="3" t="n"/>
      <c r="C54" s="2" t="n"/>
      <c r="D54" s="2" t="n"/>
      <c r="E54" s="3" t="n"/>
      <c r="F54" s="12" t="n"/>
      <c r="G54" s="3" t="n"/>
      <c r="H54" s="3" t="n"/>
    </row>
    <row r="55" ht="34" customHeight="1">
      <c r="A55" s="2" t="n"/>
      <c r="B55" s="3" t="n"/>
      <c r="C55" s="2" t="n"/>
      <c r="D55" s="2" t="n"/>
      <c r="E55" s="3" t="n"/>
      <c r="F55" s="12" t="n"/>
      <c r="G55" s="3" t="n"/>
      <c r="H55" s="3" t="n"/>
    </row>
    <row r="56" ht="34" customHeight="1">
      <c r="A56" s="2" t="n"/>
      <c r="B56" s="3" t="n"/>
      <c r="C56" s="2" t="n"/>
      <c r="D56" s="2" t="n"/>
      <c r="E56" s="3" t="n"/>
      <c r="F56" s="12" t="n"/>
      <c r="G56" s="3" t="n"/>
      <c r="H56" s="3" t="n"/>
    </row>
    <row r="57" ht="34" customHeight="1">
      <c r="A57" s="2" t="n"/>
      <c r="B57" s="3" t="n"/>
      <c r="C57" s="2" t="n"/>
      <c r="D57" s="2" t="n"/>
      <c r="E57" s="3" t="n"/>
      <c r="F57" s="12" t="n"/>
      <c r="G57" s="3" t="n"/>
      <c r="H57" s="3" t="n"/>
    </row>
    <row r="58" ht="34" customHeight="1">
      <c r="A58" s="2" t="n"/>
      <c r="B58" s="3" t="n"/>
      <c r="C58" s="2" t="n"/>
      <c r="D58" s="2" t="n"/>
      <c r="E58" s="3" t="n"/>
      <c r="F58" s="12" t="n"/>
      <c r="G58" s="3" t="n"/>
      <c r="H58" s="3" t="n"/>
    </row>
    <row r="59" ht="34" customHeight="1">
      <c r="A59" s="2" t="n"/>
      <c r="B59" s="3" t="n"/>
      <c r="C59" s="2" t="n"/>
      <c r="D59" s="2" t="n"/>
      <c r="E59" s="3" t="n"/>
      <c r="F59" s="12" t="n"/>
      <c r="G59" s="3" t="n"/>
      <c r="H59" s="3" t="n"/>
    </row>
    <row r="60" ht="34" customHeight="1">
      <c r="A60" s="2" t="n"/>
      <c r="B60" s="3" t="n"/>
      <c r="C60" s="2" t="n"/>
      <c r="D60" s="2" t="n"/>
      <c r="E60" s="3" t="n"/>
      <c r="F60" s="12" t="n"/>
      <c r="G60" s="3" t="n"/>
      <c r="H60" s="3" t="n"/>
    </row>
    <row r="61" ht="34" customHeight="1">
      <c r="A61" s="2" t="n"/>
      <c r="B61" s="3" t="n"/>
      <c r="C61" s="2" t="n"/>
      <c r="D61" s="2" t="n"/>
      <c r="E61" s="3" t="n"/>
      <c r="F61" s="12" t="n"/>
      <c r="G61" s="3" t="n"/>
      <c r="H61" s="3" t="n"/>
    </row>
    <row r="62" ht="34" customHeight="1">
      <c r="A62" s="2" t="n"/>
      <c r="B62" s="3" t="n"/>
      <c r="C62" s="2" t="n"/>
      <c r="D62" s="2" t="n"/>
      <c r="E62" s="3" t="n"/>
      <c r="F62" s="12" t="n"/>
      <c r="G62" s="3" t="n"/>
      <c r="H62" s="3" t="n"/>
    </row>
    <row r="63" ht="34" customHeight="1">
      <c r="A63" s="2" t="n"/>
      <c r="B63" s="3" t="n"/>
      <c r="C63" s="2" t="n"/>
      <c r="D63" s="2" t="n"/>
      <c r="E63" s="3" t="n"/>
      <c r="F63" s="12" t="n"/>
      <c r="G63" s="3" t="n"/>
      <c r="H63" s="3" t="n"/>
    </row>
    <row r="64" ht="34" customHeight="1">
      <c r="A64" s="2" t="n"/>
      <c r="B64" s="3" t="n"/>
      <c r="C64" s="2" t="n"/>
      <c r="D64" s="2" t="n"/>
      <c r="E64" s="3" t="n"/>
      <c r="F64" s="12" t="n"/>
      <c r="G64" s="3" t="n"/>
      <c r="H64" s="3" t="n"/>
    </row>
    <row r="65" ht="34" customHeight="1">
      <c r="A65" s="2" t="n"/>
      <c r="B65" s="3" t="n"/>
      <c r="C65" s="2" t="n"/>
      <c r="D65" s="2" t="n"/>
      <c r="E65" s="3" t="n"/>
      <c r="F65" s="12" t="n"/>
      <c r="G65" s="3" t="n"/>
      <c r="H65" s="3" t="n"/>
    </row>
    <row r="66" ht="34" customHeight="1">
      <c r="A66" s="2" t="n"/>
      <c r="B66" s="3" t="n"/>
      <c r="C66" s="2" t="n"/>
      <c r="D66" s="2" t="n"/>
      <c r="E66" s="3" t="n"/>
      <c r="F66" s="12" t="n"/>
      <c r="G66" s="3" t="n"/>
      <c r="H66" s="3" t="n"/>
    </row>
    <row r="67" ht="34" customHeight="1">
      <c r="A67" s="2" t="n"/>
      <c r="B67" s="3" t="n"/>
      <c r="C67" s="2" t="n"/>
      <c r="D67" s="2" t="n"/>
      <c r="E67" s="3" t="n"/>
      <c r="F67" s="12" t="n"/>
      <c r="G67" s="3" t="n"/>
      <c r="H67" s="3" t="n"/>
    </row>
    <row r="68" ht="34" customHeight="1">
      <c r="A68" s="2" t="n"/>
      <c r="B68" s="3" t="n"/>
      <c r="C68" s="2" t="n"/>
      <c r="D68" s="2" t="n"/>
      <c r="E68" s="3" t="n"/>
      <c r="F68" s="12" t="n"/>
      <c r="G68" s="3" t="n"/>
      <c r="H68" s="3" t="n"/>
    </row>
    <row r="69" ht="34" customHeight="1">
      <c r="A69" s="2" t="n"/>
      <c r="B69" s="3" t="n"/>
      <c r="C69" s="2" t="n"/>
      <c r="D69" s="2" t="n"/>
      <c r="E69" s="3" t="n"/>
      <c r="F69" s="12" t="n"/>
      <c r="G69" s="3" t="n"/>
      <c r="H69" s="3" t="n"/>
    </row>
    <row r="70" ht="34" customHeight="1">
      <c r="A70" s="2" t="n"/>
      <c r="B70" s="3" t="n"/>
      <c r="C70" s="2" t="n"/>
      <c r="D70" s="2" t="n"/>
      <c r="E70" s="3" t="n"/>
      <c r="F70" s="12" t="n"/>
      <c r="G70" s="3" t="n"/>
      <c r="H70" s="3" t="n"/>
    </row>
    <row r="71" ht="34" customHeight="1">
      <c r="A71" s="2" t="n"/>
      <c r="B71" s="3" t="n"/>
      <c r="C71" s="2" t="n"/>
      <c r="D71" s="2" t="n"/>
      <c r="E71" s="3" t="n"/>
      <c r="F71" s="12" t="n"/>
      <c r="G71" s="3" t="n"/>
      <c r="H71" s="3" t="n"/>
    </row>
    <row r="72" ht="34" customHeight="1">
      <c r="A72" s="2" t="n"/>
      <c r="B72" s="3" t="n"/>
      <c r="C72" s="2" t="n"/>
      <c r="D72" s="2" t="n"/>
      <c r="E72" s="3" t="n"/>
      <c r="F72" s="12" t="n"/>
      <c r="G72" s="3" t="n"/>
      <c r="H72" s="3" t="n"/>
    </row>
    <row r="73" ht="34" customHeight="1">
      <c r="A73" s="2" t="n"/>
      <c r="B73" s="3" t="n"/>
      <c r="C73" s="2" t="n"/>
      <c r="D73" s="2" t="n"/>
      <c r="E73" s="3" t="n"/>
      <c r="F73" s="12" t="n"/>
      <c r="G73" s="3" t="n"/>
      <c r="H73" s="3" t="n"/>
    </row>
    <row r="74" ht="34" customHeight="1">
      <c r="A74" s="2" t="n"/>
      <c r="B74" s="3" t="n"/>
      <c r="C74" s="2" t="n"/>
      <c r="D74" s="2" t="n"/>
      <c r="E74" s="3" t="n"/>
      <c r="F74" s="12" t="n"/>
      <c r="G74" s="3" t="n"/>
      <c r="H74" s="3" t="n"/>
    </row>
    <row r="75" ht="34" customHeight="1">
      <c r="A75" s="2" t="n"/>
      <c r="B75" s="3" t="n"/>
      <c r="C75" s="2" t="n"/>
      <c r="D75" s="2" t="n"/>
      <c r="E75" s="3" t="n"/>
      <c r="F75" s="12" t="n"/>
      <c r="G75" s="3" t="n"/>
      <c r="H75" s="3" t="n"/>
    </row>
    <row r="76" ht="34" customHeight="1">
      <c r="A76" s="2" t="n"/>
      <c r="B76" s="3" t="n"/>
      <c r="C76" s="2" t="n"/>
      <c r="D76" s="2" t="n"/>
      <c r="E76" s="3" t="n"/>
      <c r="F76" s="12" t="n"/>
      <c r="G76" s="3" t="n"/>
      <c r="H76" s="3" t="n"/>
    </row>
    <row r="77" ht="34" customHeight="1">
      <c r="A77" s="2" t="n"/>
      <c r="B77" s="3" t="n"/>
      <c r="C77" s="2" t="n"/>
      <c r="D77" s="2" t="n"/>
      <c r="E77" s="3" t="n"/>
      <c r="F77" s="12" t="n"/>
      <c r="G77" s="3" t="n"/>
      <c r="H77" s="3" t="n"/>
    </row>
    <row r="78" ht="34" customHeight="1">
      <c r="A78" s="2" t="n"/>
      <c r="B78" s="3" t="n"/>
      <c r="C78" s="2" t="n"/>
      <c r="D78" s="2" t="n"/>
      <c r="E78" s="3" t="n"/>
      <c r="F78" s="12" t="n"/>
      <c r="G78" s="3" t="n"/>
      <c r="H78" s="3" t="n"/>
    </row>
    <row r="79" ht="34" customHeight="1">
      <c r="A79" s="2" t="n"/>
      <c r="B79" s="3" t="n"/>
      <c r="C79" s="2" t="n"/>
      <c r="D79" s="2" t="n"/>
      <c r="E79" s="3" t="n"/>
      <c r="F79" s="12" t="n"/>
      <c r="G79" s="3" t="n"/>
      <c r="H79" s="3" t="n"/>
    </row>
    <row r="80" ht="34" customHeight="1">
      <c r="A80" s="2" t="n"/>
      <c r="B80" s="3" t="n"/>
      <c r="C80" s="2" t="n"/>
      <c r="D80" s="2" t="n"/>
      <c r="E80" s="3" t="n"/>
      <c r="F80" s="12" t="n"/>
      <c r="G80" s="3" t="n"/>
      <c r="H80" s="3" t="n"/>
    </row>
    <row r="81" ht="34" customHeight="1">
      <c r="A81" s="2" t="n"/>
      <c r="B81" s="3" t="n"/>
      <c r="C81" s="2" t="n"/>
      <c r="D81" s="2" t="n"/>
      <c r="E81" s="3" t="n"/>
      <c r="F81" s="12" t="n"/>
      <c r="G81" s="3" t="n"/>
      <c r="H81" s="3" t="n"/>
    </row>
    <row r="82" ht="34" customHeight="1">
      <c r="A82" s="2" t="n"/>
      <c r="B82" s="3" t="n"/>
      <c r="C82" s="2" t="n"/>
      <c r="D82" s="2" t="n"/>
      <c r="E82" s="3" t="n"/>
      <c r="F82" s="12" t="n"/>
      <c r="G82" s="3" t="n"/>
      <c r="H82" s="3" t="n"/>
    </row>
    <row r="83" ht="34" customHeight="1">
      <c r="A83" s="2" t="n"/>
      <c r="B83" s="3" t="n"/>
      <c r="C83" s="2" t="n"/>
      <c r="D83" s="2" t="n"/>
      <c r="E83" s="3" t="n"/>
      <c r="F83" s="12" t="n"/>
      <c r="G83" s="3" t="n"/>
      <c r="H83" s="3" t="n"/>
    </row>
    <row r="84" ht="34" customHeight="1">
      <c r="A84" s="2" t="n"/>
      <c r="B84" s="3" t="n"/>
      <c r="C84" s="2" t="n"/>
      <c r="D84" s="2" t="n"/>
      <c r="E84" s="3" t="n"/>
      <c r="F84" s="12" t="n"/>
      <c r="G84" s="3" t="n"/>
      <c r="H84" s="3" t="n"/>
    </row>
    <row r="85" ht="34" customHeight="1">
      <c r="A85" s="2" t="n"/>
      <c r="B85" s="3" t="n"/>
      <c r="C85" s="2" t="n"/>
      <c r="D85" s="2" t="n"/>
      <c r="E85" s="3" t="n"/>
      <c r="F85" s="12" t="n"/>
      <c r="G85" s="3" t="n"/>
      <c r="H85" s="3" t="n"/>
    </row>
    <row r="86" ht="34" customHeight="1">
      <c r="A86" s="2" t="n"/>
      <c r="B86" s="3" t="n"/>
      <c r="C86" s="2" t="n"/>
      <c r="D86" s="2" t="n"/>
      <c r="E86" s="3" t="n"/>
      <c r="F86" s="12" t="n"/>
      <c r="G86" s="3" t="n"/>
      <c r="H86" s="3" t="n"/>
    </row>
    <row r="87" ht="34" customHeight="1">
      <c r="A87" s="2" t="n"/>
      <c r="B87" s="3" t="n"/>
      <c r="C87" s="2" t="n"/>
      <c r="D87" s="2" t="n"/>
      <c r="E87" s="3" t="n"/>
      <c r="F87" s="12" t="n"/>
      <c r="G87" s="3" t="n"/>
      <c r="H87" s="3" t="n"/>
    </row>
    <row r="88" ht="34" customHeight="1">
      <c r="A88" s="2" t="n"/>
      <c r="B88" s="3" t="n"/>
      <c r="C88" s="2" t="n"/>
      <c r="D88" s="2" t="n"/>
      <c r="E88" s="3" t="n"/>
      <c r="F88" s="12" t="n"/>
      <c r="G88" s="3" t="n"/>
      <c r="H88" s="3" t="n"/>
    </row>
    <row r="89" ht="34" customHeight="1">
      <c r="A89" s="2" t="n"/>
      <c r="B89" s="3" t="n"/>
      <c r="C89" s="2" t="n"/>
      <c r="D89" s="2" t="n"/>
      <c r="E89" s="3" t="n"/>
      <c r="F89" s="12" t="n"/>
      <c r="G89" s="3" t="n"/>
      <c r="H89" s="3" t="n"/>
    </row>
    <row r="90" ht="34" customHeight="1">
      <c r="A90" s="2" t="n"/>
      <c r="B90" s="3" t="n"/>
      <c r="C90" s="2" t="n"/>
      <c r="D90" s="2" t="n"/>
      <c r="E90" s="3" t="n"/>
      <c r="F90" s="12" t="n"/>
      <c r="G90" s="3" t="n"/>
      <c r="H90" s="3" t="n"/>
    </row>
    <row r="91" ht="34" customHeight="1">
      <c r="A91" s="2" t="n"/>
      <c r="B91" s="3" t="n"/>
      <c r="C91" s="2" t="n"/>
      <c r="D91" s="2" t="n"/>
      <c r="E91" s="3" t="n"/>
      <c r="F91" s="12" t="n"/>
      <c r="G91" s="3" t="n"/>
      <c r="H91" s="3" t="n"/>
    </row>
    <row r="92" ht="34" customHeight="1">
      <c r="A92" s="2" t="n"/>
      <c r="B92" s="3" t="n"/>
      <c r="C92" s="2" t="n"/>
      <c r="D92" s="2" t="n"/>
      <c r="E92" s="3" t="n"/>
      <c r="F92" s="12" t="n"/>
      <c r="G92" s="3" t="n"/>
      <c r="H92" s="3" t="n"/>
    </row>
    <row r="93" ht="34" customHeight="1">
      <c r="A93" s="2" t="n"/>
      <c r="B93" s="3" t="n"/>
      <c r="C93" s="2" t="n"/>
      <c r="D93" s="2" t="n"/>
      <c r="E93" s="3" t="n"/>
      <c r="F93" s="12" t="n"/>
      <c r="G93" s="3" t="n"/>
      <c r="H93" s="3" t="n"/>
    </row>
    <row r="94" ht="34" customHeight="1">
      <c r="A94" s="2" t="n"/>
      <c r="B94" s="3" t="n"/>
      <c r="C94" s="2" t="n"/>
      <c r="D94" s="2" t="n"/>
      <c r="E94" s="3" t="n"/>
      <c r="F94" s="12" t="n"/>
      <c r="G94" s="3" t="n"/>
      <c r="H94" s="3" t="n"/>
    </row>
    <row r="95" ht="34" customHeight="1">
      <c r="A95" s="2" t="n"/>
      <c r="B95" s="3" t="n"/>
      <c r="C95" s="2" t="n"/>
      <c r="D95" s="2" t="n"/>
      <c r="E95" s="3" t="n"/>
      <c r="F95" s="12" t="n"/>
      <c r="G95" s="3" t="n"/>
      <c r="H95" s="3" t="n"/>
    </row>
    <row r="96" ht="34" customHeight="1">
      <c r="A96" s="2" t="n"/>
      <c r="B96" s="3" t="n"/>
      <c r="C96" s="2" t="n"/>
      <c r="D96" s="2" t="n"/>
      <c r="E96" s="3" t="n"/>
      <c r="F96" s="12" t="n"/>
      <c r="G96" s="3" t="n"/>
      <c r="H96" s="3" t="n"/>
    </row>
    <row r="97" ht="34" customHeight="1">
      <c r="A97" s="2" t="n"/>
      <c r="B97" s="3" t="n"/>
      <c r="C97" s="2" t="n"/>
      <c r="D97" s="2" t="n"/>
      <c r="E97" s="3" t="n"/>
      <c r="F97" s="12" t="n"/>
      <c r="G97" s="3" t="n"/>
      <c r="H97" s="3" t="n"/>
    </row>
    <row r="98" ht="34" customHeight="1">
      <c r="A98" s="2" t="n"/>
      <c r="B98" s="3" t="n"/>
      <c r="C98" s="2" t="n"/>
      <c r="D98" s="2" t="n"/>
      <c r="E98" s="3" t="n"/>
      <c r="F98" s="12" t="n"/>
      <c r="G98" s="3" t="n"/>
      <c r="H98" s="3" t="n"/>
    </row>
    <row r="99" ht="34" customHeight="1">
      <c r="A99" s="2" t="n"/>
      <c r="B99" s="3" t="n"/>
      <c r="C99" s="2" t="n"/>
      <c r="D99" s="2" t="n"/>
      <c r="E99" s="3" t="n"/>
      <c r="F99" s="12" t="n"/>
      <c r="G99" s="3" t="n"/>
      <c r="H99" s="3" t="n"/>
    </row>
    <row r="100" ht="34" customHeight="1">
      <c r="A100" s="2" t="n"/>
      <c r="B100" s="3" t="n"/>
      <c r="C100" s="2" t="n"/>
      <c r="D100" s="2" t="n"/>
      <c r="E100" s="3" t="n"/>
      <c r="F100" s="12" t="n"/>
      <c r="G100" s="3" t="n"/>
      <c r="H100" s="3" t="n"/>
    </row>
    <row r="101" ht="34" customHeight="1">
      <c r="A101" s="2" t="n"/>
      <c r="B101" s="3" t="n"/>
      <c r="C101" s="2" t="n"/>
      <c r="D101" s="2" t="n"/>
      <c r="E101" s="3" t="n"/>
      <c r="F101" s="12" t="n"/>
      <c r="G101" s="3" t="n"/>
      <c r="H101" s="3" t="n"/>
    </row>
    <row r="102"/>
    <row r="103" ht="34" customHeight="1">
      <c r="A103" s="11" t="inlineStr">
        <is>
          <t>Important</t>
        </is>
      </c>
      <c r="B103" s="11" t="inlineStr">
        <is>
          <t>Contact details must be verified for your local area before each bushfire season and whenever circumstances change.</t>
        </is>
      </c>
      <c r="C103" s="11" t="n"/>
      <c r="D103" s="11" t="n"/>
      <c r="E103" s="11" t="n"/>
      <c r="F103" s="11" t="n"/>
      <c r="G103" s="11" t="n"/>
      <c r="H103" s="11" t="n"/>
    </row>
  </sheetData>
  <autoFilter ref="A1:H101"/>
  <dataValidations count="2">
    <dataValidation sqref="C2:C101" showErrorMessage="1" showInputMessage="1" allowBlank="1" type="list">
      <formula1>"Emergency,Fire service,Animal support,Medical,Neighbour,Community support"</formula1>
    </dataValidation>
    <dataValidation sqref="D2:D101" showErrorMessage="1" showInputMessage="1" allowBlank="1" type="list">
      <formula1>"Australia-wide,NSW,VIC,QLD,WA,SA,TAS,ACT,NT"</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Y119"/>
  <sheetViews>
    <sheetView showGridLines="0" zoomScale="90" zoomScaleNormal="90" workbookViewId="0">
      <pane ySplit="3" topLeftCell="A4" activePane="bottomLeft" state="frozen"/>
      <selection pane="bottomLeft" activeCell="A1" sqref="A1"/>
    </sheetView>
  </sheetViews>
  <sheetFormatPr baseColWidth="8" defaultRowHeight="15"/>
  <cols>
    <col width="34" customWidth="1" min="1" max="1"/>
    <col width="34" customWidth="1" min="2" max="2"/>
    <col width="34" customWidth="1" min="3" max="3"/>
    <col width="15" customWidth="1" min="4" max="4"/>
    <col width="34" customWidth="1" min="5" max="5"/>
    <col width="15" customWidth="1" min="6" max="6"/>
    <col width="34"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4" customWidth="1" min="20" max="20"/>
    <col hidden="1" width="34" customWidth="1" min="21" max="21"/>
    <col hidden="1" width="34" customWidth="1" min="22" max="22"/>
    <col hidden="1" width="34" customWidth="1" min="23" max="23"/>
    <col hidden="1" width="34" customWidth="1" min="24" max="24"/>
    <col hidden="1" width="34" customWidth="1" min="25" max="25"/>
  </cols>
  <sheetData>
    <row r="1" ht="28" customHeight="1">
      <c r="A1" s="45" t="inlineStr">
        <is>
          <t>Bushfire Emergency Plan Dashboard</t>
        </is>
      </c>
    </row>
    <row r="2" ht="32" customHeight="1">
      <c r="A2" s="46" t="inlineStr">
        <is>
          <t>This template supports planning only. In an emergency, call Triple Zero (000), follow advice from your state or territory fire service, and evacuate early when directed.</t>
        </is>
      </c>
    </row>
    <row r="3"/>
    <row r="4" ht="28" customHeight="1">
      <c r="A4" s="47" t="inlineStr">
        <is>
          <t>Total actions</t>
        </is>
      </c>
      <c r="C4" s="47" t="inlineStr">
        <is>
          <t>Completed actions</t>
        </is>
      </c>
      <c r="E4" s="47" t="inlineStr">
        <is>
          <t>Overall completion</t>
        </is>
      </c>
      <c r="G4" s="48" t="inlineStr">
        <is>
          <t>Outstanding high-priority actions</t>
        </is>
      </c>
    </row>
    <row r="5" ht="30" customHeight="1">
      <c r="A5" s="49">
        <f>COUNTA('Emergency Plan'!A2:A101)</f>
        <v/>
      </c>
      <c r="C5" s="49">
        <f>COUNTIF('Emergency Plan'!F2:F101,"Complete")</f>
        <v/>
      </c>
      <c r="E5" s="50">
        <f>IFERROR(AVERAGE('Emergency Plan'!K2:K101),0)</f>
        <v/>
      </c>
      <c r="G5" s="51">
        <f>COUNTIFS('Emergency Plan'!E2:E101,"High",'Emergency Plan'!F2:F101,"&lt;&gt;Complete")</f>
        <v/>
      </c>
    </row>
    <row r="6"/>
    <row r="7" ht="28" customHeight="1">
      <c r="A7" s="47" t="inlineStr">
        <is>
          <t>Estimated preparedness cost</t>
        </is>
      </c>
      <c r="C7" s="47" t="inlineStr">
        <is>
          <t>Actual spend</t>
        </is>
      </c>
      <c r="E7" s="47" t="inlineStr">
        <is>
          <t>Budget variance</t>
        </is>
      </c>
      <c r="G7" s="48" t="inlineStr">
        <is>
          <t>Overdue actions</t>
        </is>
      </c>
    </row>
    <row r="8" ht="30" customHeight="1">
      <c r="A8" s="52">
        <f>SUM('Emergency Plan'!I2:I101)</f>
        <v/>
      </c>
      <c r="C8" s="52">
        <f>SUM('Emergency Plan'!J2:J101)</f>
        <v/>
      </c>
      <c r="E8" s="52">
        <f>SUM('Emergency Plan'!I2:I101)-SUM('Emergency Plan'!J2:J101)</f>
        <v/>
      </c>
      <c r="G8" s="51">
        <f>COUNTIF('Emergency Plan'!F2:F101,"Overdue")</f>
        <v/>
      </c>
    </row>
    <row r="9"/>
    <row r="10">
      <c r="A10" s="47" t="inlineStr">
        <is>
          <t>Action status summary</t>
        </is>
      </c>
      <c r="B10" s="47" t="inlineStr">
        <is>
          <t>Actions</t>
        </is>
      </c>
    </row>
    <row r="11">
      <c r="A11" s="53" t="inlineStr">
        <is>
          <t>Not Started</t>
        </is>
      </c>
      <c r="B11" s="54">
        <f>COUNTIF('Emergency Plan'!F2:F101,"Not Started")</f>
        <v/>
      </c>
    </row>
    <row r="12">
      <c r="A12" s="55" t="inlineStr">
        <is>
          <t>In Progress</t>
        </is>
      </c>
      <c r="B12" s="56">
        <f>COUNTIF('Emergency Plan'!F2:F101,"In Progress")</f>
        <v/>
      </c>
    </row>
    <row r="13">
      <c r="A13" s="53" t="inlineStr">
        <is>
          <t>Complete</t>
        </is>
      </c>
      <c r="B13" s="54">
        <f>COUNTIF('Emergency Plan'!F2:F101,"Complete")</f>
        <v/>
      </c>
    </row>
    <row r="14">
      <c r="A14" s="48" t="inlineStr">
        <is>
          <t>Overdue</t>
        </is>
      </c>
      <c r="B14" s="48">
        <f>COUNTIF('Emergency Plan'!F2:F101,"Overdue")</f>
        <v/>
      </c>
    </row>
    <row r="15"/>
    <row r="16"/>
    <row r="17"/>
    <row r="18"/>
    <row r="19">
      <c r="U19" s="57" t="inlineStr">
        <is>
          <t>Preparedness Area</t>
        </is>
      </c>
      <c r="V19" s="57" t="inlineStr">
        <is>
          <t>Estimated Cost</t>
        </is>
      </c>
      <c r="W19" s="57" t="inlineStr">
        <is>
          <t>Actual Cost</t>
        </is>
      </c>
      <c r="X19" s="57" t="inlineStr">
        <is>
          <t>Responsible Person</t>
        </is>
      </c>
      <c r="Y19" s="57" t="inlineStr">
        <is>
          <t>Completion %</t>
        </is>
      </c>
    </row>
    <row r="20">
      <c r="U20" s="58">
        <f>IF('Emergency Plan'!$A$2="","",'Emergency Plan'!$B$2)</f>
        <v/>
      </c>
      <c r="V20" s="59">
        <f>IF('Emergency Plan'!$A$2="","",'Emergency Plan'!$I$2)</f>
        <v/>
      </c>
      <c r="W20" s="59">
        <f>IF('Emergency Plan'!$A$2="","",'Emergency Plan'!$J$2)</f>
        <v/>
      </c>
      <c r="X20" s="58">
        <f>IF('Emergency Plan'!$A$2="","",'Emergency Plan'!$D$2)</f>
        <v/>
      </c>
      <c r="Y20" s="60">
        <f>IF('Emergency Plan'!$A$2="","",'Emergency Plan'!$K$2)</f>
        <v/>
      </c>
    </row>
    <row r="21">
      <c r="U21" s="61">
        <f>IF('Emergency Plan'!$A$3="","",'Emergency Plan'!$B$3)</f>
        <v/>
      </c>
      <c r="V21" s="62">
        <f>IF('Emergency Plan'!$A$3="","",'Emergency Plan'!$I$3)</f>
        <v/>
      </c>
      <c r="W21" s="62">
        <f>IF('Emergency Plan'!$A$3="","",'Emergency Plan'!$J$3)</f>
        <v/>
      </c>
      <c r="X21" s="61">
        <f>IF('Emergency Plan'!$A$3="","",'Emergency Plan'!$D$3)</f>
        <v/>
      </c>
      <c r="Y21" s="63">
        <f>IF('Emergency Plan'!$A$3="","",'Emergency Plan'!$K$3)</f>
        <v/>
      </c>
    </row>
    <row r="22">
      <c r="U22" s="58">
        <f>IF('Emergency Plan'!$A$4="","",'Emergency Plan'!$B$4)</f>
        <v/>
      </c>
      <c r="V22" s="59">
        <f>IF('Emergency Plan'!$A$4="","",'Emergency Plan'!$I$4)</f>
        <v/>
      </c>
      <c r="W22" s="59">
        <f>IF('Emergency Plan'!$A$4="","",'Emergency Plan'!$J$4)</f>
        <v/>
      </c>
      <c r="X22" s="58">
        <f>IF('Emergency Plan'!$A$4="","",'Emergency Plan'!$D$4)</f>
        <v/>
      </c>
      <c r="Y22" s="60">
        <f>IF('Emergency Plan'!$A$4="","",'Emergency Plan'!$K$4)</f>
        <v/>
      </c>
    </row>
    <row r="23">
      <c r="U23" s="61">
        <f>IF('Emergency Plan'!$A$5="","",'Emergency Plan'!$B$5)</f>
        <v/>
      </c>
      <c r="V23" s="62">
        <f>IF('Emergency Plan'!$A$5="","",'Emergency Plan'!$I$5)</f>
        <v/>
      </c>
      <c r="W23" s="62">
        <f>IF('Emergency Plan'!$A$5="","",'Emergency Plan'!$J$5)</f>
        <v/>
      </c>
      <c r="X23" s="61">
        <f>IF('Emergency Plan'!$A$5="","",'Emergency Plan'!$D$5)</f>
        <v/>
      </c>
      <c r="Y23" s="63">
        <f>IF('Emergency Plan'!$A$5="","",'Emergency Plan'!$K$5)</f>
        <v/>
      </c>
    </row>
    <row r="24">
      <c r="U24" s="58">
        <f>IF('Emergency Plan'!$A$6="","",'Emergency Plan'!$B$6)</f>
        <v/>
      </c>
      <c r="V24" s="59">
        <f>IF('Emergency Plan'!$A$6="","",'Emergency Plan'!$I$6)</f>
        <v/>
      </c>
      <c r="W24" s="59">
        <f>IF('Emergency Plan'!$A$6="","",'Emergency Plan'!$J$6)</f>
        <v/>
      </c>
      <c r="X24" s="58">
        <f>IF('Emergency Plan'!$A$6="","",'Emergency Plan'!$D$6)</f>
        <v/>
      </c>
      <c r="Y24" s="60">
        <f>IF('Emergency Plan'!$A$6="","",'Emergency Plan'!$K$6)</f>
        <v/>
      </c>
    </row>
    <row r="25">
      <c r="U25" s="61">
        <f>IF('Emergency Plan'!$A$7="","",'Emergency Plan'!$B$7)</f>
        <v/>
      </c>
      <c r="V25" s="62">
        <f>IF('Emergency Plan'!$A$7="","",'Emergency Plan'!$I$7)</f>
        <v/>
      </c>
      <c r="W25" s="62">
        <f>IF('Emergency Plan'!$A$7="","",'Emergency Plan'!$J$7)</f>
        <v/>
      </c>
      <c r="X25" s="61">
        <f>IF('Emergency Plan'!$A$7="","",'Emergency Plan'!$D$7)</f>
        <v/>
      </c>
      <c r="Y25" s="63">
        <f>IF('Emergency Plan'!$A$7="","",'Emergency Plan'!$K$7)</f>
        <v/>
      </c>
    </row>
    <row r="26">
      <c r="U26" s="58">
        <f>IF('Emergency Plan'!$A$8="","",'Emergency Plan'!$B$8)</f>
        <v/>
      </c>
      <c r="V26" s="59">
        <f>IF('Emergency Plan'!$A$8="","",'Emergency Plan'!$I$8)</f>
        <v/>
      </c>
      <c r="W26" s="59">
        <f>IF('Emergency Plan'!$A$8="","",'Emergency Plan'!$J$8)</f>
        <v/>
      </c>
      <c r="X26" s="58">
        <f>IF('Emergency Plan'!$A$8="","",'Emergency Plan'!$D$8)</f>
        <v/>
      </c>
      <c r="Y26" s="60">
        <f>IF('Emergency Plan'!$A$8="","",'Emergency Plan'!$K$8)</f>
        <v/>
      </c>
    </row>
    <row r="27">
      <c r="U27" s="61">
        <f>IF('Emergency Plan'!$A$9="","",'Emergency Plan'!$B$9)</f>
        <v/>
      </c>
      <c r="V27" s="62">
        <f>IF('Emergency Plan'!$A$9="","",'Emergency Plan'!$I$9)</f>
        <v/>
      </c>
      <c r="W27" s="62">
        <f>IF('Emergency Plan'!$A$9="","",'Emergency Plan'!$J$9)</f>
        <v/>
      </c>
      <c r="X27" s="61">
        <f>IF('Emergency Plan'!$A$9="","",'Emergency Plan'!$D$9)</f>
        <v/>
      </c>
      <c r="Y27" s="63">
        <f>IF('Emergency Plan'!$A$9="","",'Emergency Plan'!$K$9)</f>
        <v/>
      </c>
    </row>
    <row r="28">
      <c r="U28" s="58">
        <f>IF('Emergency Plan'!$A$10="","",'Emergency Plan'!$B$10)</f>
        <v/>
      </c>
      <c r="V28" s="59">
        <f>IF('Emergency Plan'!$A$10="","",'Emergency Plan'!$I$10)</f>
        <v/>
      </c>
      <c r="W28" s="59">
        <f>IF('Emergency Plan'!$A$10="","",'Emergency Plan'!$J$10)</f>
        <v/>
      </c>
      <c r="X28" s="58">
        <f>IF('Emergency Plan'!$A$10="","",'Emergency Plan'!$D$10)</f>
        <v/>
      </c>
      <c r="Y28" s="60">
        <f>IF('Emergency Plan'!$A$10="","",'Emergency Plan'!$K$10)</f>
        <v/>
      </c>
    </row>
    <row r="29">
      <c r="U29" s="61">
        <f>IF('Emergency Plan'!$A$11="","",'Emergency Plan'!$B$11)</f>
        <v/>
      </c>
      <c r="V29" s="62">
        <f>IF('Emergency Plan'!$A$11="","",'Emergency Plan'!$I$11)</f>
        <v/>
      </c>
      <c r="W29" s="62">
        <f>IF('Emergency Plan'!$A$11="","",'Emergency Plan'!$J$11)</f>
        <v/>
      </c>
      <c r="X29" s="61">
        <f>IF('Emergency Plan'!$A$11="","",'Emergency Plan'!$D$11)</f>
        <v/>
      </c>
      <c r="Y29" s="63">
        <f>IF('Emergency Plan'!$A$11="","",'Emergency Plan'!$K$11)</f>
        <v/>
      </c>
    </row>
    <row r="30">
      <c r="U30" s="58">
        <f>IF('Emergency Plan'!$A$12="","",'Emergency Plan'!$B$12)</f>
        <v/>
      </c>
      <c r="V30" s="59">
        <f>IF('Emergency Plan'!$A$12="","",'Emergency Plan'!$I$12)</f>
        <v/>
      </c>
      <c r="W30" s="59">
        <f>IF('Emergency Plan'!$A$12="","",'Emergency Plan'!$J$12)</f>
        <v/>
      </c>
      <c r="X30" s="58">
        <f>IF('Emergency Plan'!$A$12="","",'Emergency Plan'!$D$12)</f>
        <v/>
      </c>
      <c r="Y30" s="60">
        <f>IF('Emergency Plan'!$A$12="","",'Emergency Plan'!$K$12)</f>
        <v/>
      </c>
    </row>
    <row r="31">
      <c r="U31" s="61">
        <f>IF('Emergency Plan'!$A$13="","",'Emergency Plan'!$B$13)</f>
        <v/>
      </c>
      <c r="V31" s="62">
        <f>IF('Emergency Plan'!$A$13="","",'Emergency Plan'!$I$13)</f>
        <v/>
      </c>
      <c r="W31" s="62">
        <f>IF('Emergency Plan'!$A$13="","",'Emergency Plan'!$J$13)</f>
        <v/>
      </c>
      <c r="X31" s="61">
        <f>IF('Emergency Plan'!$A$13="","",'Emergency Plan'!$D$13)</f>
        <v/>
      </c>
      <c r="Y31" s="63">
        <f>IF('Emergency Plan'!$A$13="","",'Emergency Plan'!$K$13)</f>
        <v/>
      </c>
    </row>
    <row r="32">
      <c r="U32" s="58">
        <f>IF('Emergency Plan'!$A$14="","",'Emergency Plan'!$B$14)</f>
        <v/>
      </c>
      <c r="V32" s="59">
        <f>IF('Emergency Plan'!$A$14="","",'Emergency Plan'!$I$14)</f>
        <v/>
      </c>
      <c r="W32" s="59">
        <f>IF('Emergency Plan'!$A$14="","",'Emergency Plan'!$J$14)</f>
        <v/>
      </c>
      <c r="X32" s="58">
        <f>IF('Emergency Plan'!$A$14="","",'Emergency Plan'!$D$14)</f>
        <v/>
      </c>
      <c r="Y32" s="60">
        <f>IF('Emergency Plan'!$A$14="","",'Emergency Plan'!$K$14)</f>
        <v/>
      </c>
    </row>
    <row r="33">
      <c r="U33" s="61">
        <f>IF('Emergency Plan'!$A$15="","",'Emergency Plan'!$B$15)</f>
        <v/>
      </c>
      <c r="V33" s="62">
        <f>IF('Emergency Plan'!$A$15="","",'Emergency Plan'!$I$15)</f>
        <v/>
      </c>
      <c r="W33" s="62">
        <f>IF('Emergency Plan'!$A$15="","",'Emergency Plan'!$J$15)</f>
        <v/>
      </c>
      <c r="X33" s="61">
        <f>IF('Emergency Plan'!$A$15="","",'Emergency Plan'!$D$15)</f>
        <v/>
      </c>
      <c r="Y33" s="63">
        <f>IF('Emergency Plan'!$A$15="","",'Emergency Plan'!$K$15)</f>
        <v/>
      </c>
    </row>
    <row r="34">
      <c r="U34" s="58">
        <f>IF('Emergency Plan'!$A$16="","",'Emergency Plan'!$B$16)</f>
        <v/>
      </c>
      <c r="V34" s="59">
        <f>IF('Emergency Plan'!$A$16="","",'Emergency Plan'!$I$16)</f>
        <v/>
      </c>
      <c r="W34" s="59">
        <f>IF('Emergency Plan'!$A$16="","",'Emergency Plan'!$J$16)</f>
        <v/>
      </c>
      <c r="X34" s="58">
        <f>IF('Emergency Plan'!$A$16="","",'Emergency Plan'!$D$16)</f>
        <v/>
      </c>
      <c r="Y34" s="60">
        <f>IF('Emergency Plan'!$A$16="","",'Emergency Plan'!$K$16)</f>
        <v/>
      </c>
    </row>
    <row r="35">
      <c r="U35" s="61">
        <f>IF('Emergency Plan'!$A$17="","",'Emergency Plan'!$B$17)</f>
        <v/>
      </c>
      <c r="V35" s="62">
        <f>IF('Emergency Plan'!$A$17="","",'Emergency Plan'!$I$17)</f>
        <v/>
      </c>
      <c r="W35" s="62">
        <f>IF('Emergency Plan'!$A$17="","",'Emergency Plan'!$J$17)</f>
        <v/>
      </c>
      <c r="X35" s="61">
        <f>IF('Emergency Plan'!$A$17="","",'Emergency Plan'!$D$17)</f>
        <v/>
      </c>
      <c r="Y35" s="63">
        <f>IF('Emergency Plan'!$A$17="","",'Emergency Plan'!$K$17)</f>
        <v/>
      </c>
    </row>
    <row r="36">
      <c r="U36" s="58">
        <f>IF('Emergency Plan'!$A$18="","",'Emergency Plan'!$B$18)</f>
        <v/>
      </c>
      <c r="V36" s="59">
        <f>IF('Emergency Plan'!$A$18="","",'Emergency Plan'!$I$18)</f>
        <v/>
      </c>
      <c r="W36" s="59">
        <f>IF('Emergency Plan'!$A$18="","",'Emergency Plan'!$J$18)</f>
        <v/>
      </c>
      <c r="X36" s="58">
        <f>IF('Emergency Plan'!$A$18="","",'Emergency Plan'!$D$18)</f>
        <v/>
      </c>
      <c r="Y36" s="60">
        <f>IF('Emergency Plan'!$A$18="","",'Emergency Plan'!$K$18)</f>
        <v/>
      </c>
    </row>
    <row r="37">
      <c r="U37" s="61">
        <f>IF('Emergency Plan'!$A$19="","",'Emergency Plan'!$B$19)</f>
        <v/>
      </c>
      <c r="V37" s="62">
        <f>IF('Emergency Plan'!$A$19="","",'Emergency Plan'!$I$19)</f>
        <v/>
      </c>
      <c r="W37" s="62">
        <f>IF('Emergency Plan'!$A$19="","",'Emergency Plan'!$J$19)</f>
        <v/>
      </c>
      <c r="X37" s="61">
        <f>IF('Emergency Plan'!$A$19="","",'Emergency Plan'!$D$19)</f>
        <v/>
      </c>
      <c r="Y37" s="63">
        <f>IF('Emergency Plan'!$A$19="","",'Emergency Plan'!$K$19)</f>
        <v/>
      </c>
    </row>
    <row r="38">
      <c r="U38" s="58">
        <f>IF('Emergency Plan'!$A$20="","",'Emergency Plan'!$B$20)</f>
        <v/>
      </c>
      <c r="V38" s="59">
        <f>IF('Emergency Plan'!$A$20="","",'Emergency Plan'!$I$20)</f>
        <v/>
      </c>
      <c r="W38" s="59">
        <f>IF('Emergency Plan'!$A$20="","",'Emergency Plan'!$J$20)</f>
        <v/>
      </c>
      <c r="X38" s="58">
        <f>IF('Emergency Plan'!$A$20="","",'Emergency Plan'!$D$20)</f>
        <v/>
      </c>
      <c r="Y38" s="60">
        <f>IF('Emergency Plan'!$A$20="","",'Emergency Plan'!$K$20)</f>
        <v/>
      </c>
    </row>
    <row r="39">
      <c r="U39" s="61">
        <f>IF('Emergency Plan'!$A$21="","",'Emergency Plan'!$B$21)</f>
        <v/>
      </c>
      <c r="V39" s="62">
        <f>IF('Emergency Plan'!$A$21="","",'Emergency Plan'!$I$21)</f>
        <v/>
      </c>
      <c r="W39" s="62">
        <f>IF('Emergency Plan'!$A$21="","",'Emergency Plan'!$J$21)</f>
        <v/>
      </c>
      <c r="X39" s="61">
        <f>IF('Emergency Plan'!$A$21="","",'Emergency Plan'!$D$21)</f>
        <v/>
      </c>
      <c r="Y39" s="63">
        <f>IF('Emergency Plan'!$A$21="","",'Emergency Plan'!$K$21)</f>
        <v/>
      </c>
    </row>
    <row r="40">
      <c r="U40" s="58">
        <f>IF('Emergency Plan'!$A$22="","",'Emergency Plan'!$B$22)</f>
        <v/>
      </c>
      <c r="V40" s="59">
        <f>IF('Emergency Plan'!$A$22="","",'Emergency Plan'!$I$22)</f>
        <v/>
      </c>
      <c r="W40" s="59">
        <f>IF('Emergency Plan'!$A$22="","",'Emergency Plan'!$J$22)</f>
        <v/>
      </c>
      <c r="X40" s="58">
        <f>IF('Emergency Plan'!$A$22="","",'Emergency Plan'!$D$22)</f>
        <v/>
      </c>
      <c r="Y40" s="60">
        <f>IF('Emergency Plan'!$A$22="","",'Emergency Plan'!$K$22)</f>
        <v/>
      </c>
    </row>
    <row r="41">
      <c r="U41" s="61">
        <f>IF('Emergency Plan'!$A$23="","",'Emergency Plan'!$B$23)</f>
        <v/>
      </c>
      <c r="V41" s="62">
        <f>IF('Emergency Plan'!$A$23="","",'Emergency Plan'!$I$23)</f>
        <v/>
      </c>
      <c r="W41" s="62">
        <f>IF('Emergency Plan'!$A$23="","",'Emergency Plan'!$J$23)</f>
        <v/>
      </c>
      <c r="X41" s="61">
        <f>IF('Emergency Plan'!$A$23="","",'Emergency Plan'!$D$23)</f>
        <v/>
      </c>
      <c r="Y41" s="63">
        <f>IF('Emergency Plan'!$A$23="","",'Emergency Plan'!$K$23)</f>
        <v/>
      </c>
    </row>
    <row r="42">
      <c r="U42" s="58">
        <f>IF('Emergency Plan'!$A$24="","",'Emergency Plan'!$B$24)</f>
        <v/>
      </c>
      <c r="V42" s="59">
        <f>IF('Emergency Plan'!$A$24="","",'Emergency Plan'!$I$24)</f>
        <v/>
      </c>
      <c r="W42" s="59">
        <f>IF('Emergency Plan'!$A$24="","",'Emergency Plan'!$J$24)</f>
        <v/>
      </c>
      <c r="X42" s="58">
        <f>IF('Emergency Plan'!$A$24="","",'Emergency Plan'!$D$24)</f>
        <v/>
      </c>
      <c r="Y42" s="60">
        <f>IF('Emergency Plan'!$A$24="","",'Emergency Plan'!$K$24)</f>
        <v/>
      </c>
    </row>
    <row r="43">
      <c r="U43" s="61">
        <f>IF('Emergency Plan'!$A$25="","",'Emergency Plan'!$B$25)</f>
        <v/>
      </c>
      <c r="V43" s="62">
        <f>IF('Emergency Plan'!$A$25="","",'Emergency Plan'!$I$25)</f>
        <v/>
      </c>
      <c r="W43" s="62">
        <f>IF('Emergency Plan'!$A$25="","",'Emergency Plan'!$J$25)</f>
        <v/>
      </c>
      <c r="X43" s="61">
        <f>IF('Emergency Plan'!$A$25="","",'Emergency Plan'!$D$25)</f>
        <v/>
      </c>
      <c r="Y43" s="63">
        <f>IF('Emergency Plan'!$A$25="","",'Emergency Plan'!$K$25)</f>
        <v/>
      </c>
    </row>
    <row r="44">
      <c r="U44" s="58">
        <f>IF('Emergency Plan'!$A$26="","",'Emergency Plan'!$B$26)</f>
        <v/>
      </c>
      <c r="V44" s="59">
        <f>IF('Emergency Plan'!$A$26="","",'Emergency Plan'!$I$26)</f>
        <v/>
      </c>
      <c r="W44" s="59">
        <f>IF('Emergency Plan'!$A$26="","",'Emergency Plan'!$J$26)</f>
        <v/>
      </c>
      <c r="X44" s="58">
        <f>IF('Emergency Plan'!$A$26="","",'Emergency Plan'!$D$26)</f>
        <v/>
      </c>
      <c r="Y44" s="60">
        <f>IF('Emergency Plan'!$A$26="","",'Emergency Plan'!$K$26)</f>
        <v/>
      </c>
    </row>
    <row r="45">
      <c r="U45" s="61">
        <f>IF('Emergency Plan'!$A$27="","",'Emergency Plan'!$B$27)</f>
        <v/>
      </c>
      <c r="V45" s="62">
        <f>IF('Emergency Plan'!$A$27="","",'Emergency Plan'!$I$27)</f>
        <v/>
      </c>
      <c r="W45" s="62">
        <f>IF('Emergency Plan'!$A$27="","",'Emergency Plan'!$J$27)</f>
        <v/>
      </c>
      <c r="X45" s="61">
        <f>IF('Emergency Plan'!$A$27="","",'Emergency Plan'!$D$27)</f>
        <v/>
      </c>
      <c r="Y45" s="63">
        <f>IF('Emergency Plan'!$A$27="","",'Emergency Plan'!$K$27)</f>
        <v/>
      </c>
    </row>
    <row r="46">
      <c r="U46" s="58">
        <f>IF('Emergency Plan'!$A$28="","",'Emergency Plan'!$B$28)</f>
        <v/>
      </c>
      <c r="V46" s="59">
        <f>IF('Emergency Plan'!$A$28="","",'Emergency Plan'!$I$28)</f>
        <v/>
      </c>
      <c r="W46" s="59">
        <f>IF('Emergency Plan'!$A$28="","",'Emergency Plan'!$J$28)</f>
        <v/>
      </c>
      <c r="X46" s="58">
        <f>IF('Emergency Plan'!$A$28="","",'Emergency Plan'!$D$28)</f>
        <v/>
      </c>
      <c r="Y46" s="60">
        <f>IF('Emergency Plan'!$A$28="","",'Emergency Plan'!$K$28)</f>
        <v/>
      </c>
    </row>
    <row r="47">
      <c r="U47" s="61">
        <f>IF('Emergency Plan'!$A$29="","",'Emergency Plan'!$B$29)</f>
        <v/>
      </c>
      <c r="V47" s="62">
        <f>IF('Emergency Plan'!$A$29="","",'Emergency Plan'!$I$29)</f>
        <v/>
      </c>
      <c r="W47" s="62">
        <f>IF('Emergency Plan'!$A$29="","",'Emergency Plan'!$J$29)</f>
        <v/>
      </c>
      <c r="X47" s="61">
        <f>IF('Emergency Plan'!$A$29="","",'Emergency Plan'!$D$29)</f>
        <v/>
      </c>
      <c r="Y47" s="63">
        <f>IF('Emergency Plan'!$A$29="","",'Emergency Plan'!$K$29)</f>
        <v/>
      </c>
    </row>
    <row r="48">
      <c r="U48" s="58">
        <f>IF('Emergency Plan'!$A$30="","",'Emergency Plan'!$B$30)</f>
        <v/>
      </c>
      <c r="V48" s="59">
        <f>IF('Emergency Plan'!$A$30="","",'Emergency Plan'!$I$30)</f>
        <v/>
      </c>
      <c r="W48" s="59">
        <f>IF('Emergency Plan'!$A$30="","",'Emergency Plan'!$J$30)</f>
        <v/>
      </c>
      <c r="X48" s="58">
        <f>IF('Emergency Plan'!$A$30="","",'Emergency Plan'!$D$30)</f>
        <v/>
      </c>
      <c r="Y48" s="60">
        <f>IF('Emergency Plan'!$A$30="","",'Emergency Plan'!$K$30)</f>
        <v/>
      </c>
    </row>
    <row r="49">
      <c r="U49" s="61">
        <f>IF('Emergency Plan'!$A$31="","",'Emergency Plan'!$B$31)</f>
        <v/>
      </c>
      <c r="V49" s="62">
        <f>IF('Emergency Plan'!$A$31="","",'Emergency Plan'!$I$31)</f>
        <v/>
      </c>
      <c r="W49" s="62">
        <f>IF('Emergency Plan'!$A$31="","",'Emergency Plan'!$J$31)</f>
        <v/>
      </c>
      <c r="X49" s="61">
        <f>IF('Emergency Plan'!$A$31="","",'Emergency Plan'!$D$31)</f>
        <v/>
      </c>
      <c r="Y49" s="63">
        <f>IF('Emergency Plan'!$A$31="","",'Emergency Plan'!$K$31)</f>
        <v/>
      </c>
    </row>
    <row r="50">
      <c r="U50" s="58">
        <f>IF('Emergency Plan'!$A$32="","",'Emergency Plan'!$B$32)</f>
        <v/>
      </c>
      <c r="V50" s="59">
        <f>IF('Emergency Plan'!$A$32="","",'Emergency Plan'!$I$32)</f>
        <v/>
      </c>
      <c r="W50" s="59">
        <f>IF('Emergency Plan'!$A$32="","",'Emergency Plan'!$J$32)</f>
        <v/>
      </c>
      <c r="X50" s="58">
        <f>IF('Emergency Plan'!$A$32="","",'Emergency Plan'!$D$32)</f>
        <v/>
      </c>
      <c r="Y50" s="60">
        <f>IF('Emergency Plan'!$A$32="","",'Emergency Plan'!$K$32)</f>
        <v/>
      </c>
    </row>
    <row r="51">
      <c r="U51" s="61">
        <f>IF('Emergency Plan'!$A$33="","",'Emergency Plan'!$B$33)</f>
        <v/>
      </c>
      <c r="V51" s="62">
        <f>IF('Emergency Plan'!$A$33="","",'Emergency Plan'!$I$33)</f>
        <v/>
      </c>
      <c r="W51" s="62">
        <f>IF('Emergency Plan'!$A$33="","",'Emergency Plan'!$J$33)</f>
        <v/>
      </c>
      <c r="X51" s="61">
        <f>IF('Emergency Plan'!$A$33="","",'Emergency Plan'!$D$33)</f>
        <v/>
      </c>
      <c r="Y51" s="63">
        <f>IF('Emergency Plan'!$A$33="","",'Emergency Plan'!$K$33)</f>
        <v/>
      </c>
    </row>
    <row r="52">
      <c r="U52" s="58">
        <f>IF('Emergency Plan'!$A$34="","",'Emergency Plan'!$B$34)</f>
        <v/>
      </c>
      <c r="V52" s="59">
        <f>IF('Emergency Plan'!$A$34="","",'Emergency Plan'!$I$34)</f>
        <v/>
      </c>
      <c r="W52" s="59">
        <f>IF('Emergency Plan'!$A$34="","",'Emergency Plan'!$J$34)</f>
        <v/>
      </c>
      <c r="X52" s="58">
        <f>IF('Emergency Plan'!$A$34="","",'Emergency Plan'!$D$34)</f>
        <v/>
      </c>
      <c r="Y52" s="60">
        <f>IF('Emergency Plan'!$A$34="","",'Emergency Plan'!$K$34)</f>
        <v/>
      </c>
    </row>
    <row r="53">
      <c r="U53" s="61">
        <f>IF('Emergency Plan'!$A$35="","",'Emergency Plan'!$B$35)</f>
        <v/>
      </c>
      <c r="V53" s="62">
        <f>IF('Emergency Plan'!$A$35="","",'Emergency Plan'!$I$35)</f>
        <v/>
      </c>
      <c r="W53" s="62">
        <f>IF('Emergency Plan'!$A$35="","",'Emergency Plan'!$J$35)</f>
        <v/>
      </c>
      <c r="X53" s="61">
        <f>IF('Emergency Plan'!$A$35="","",'Emergency Plan'!$D$35)</f>
        <v/>
      </c>
      <c r="Y53" s="63">
        <f>IF('Emergency Plan'!$A$35="","",'Emergency Plan'!$K$35)</f>
        <v/>
      </c>
    </row>
    <row r="54">
      <c r="U54" s="58">
        <f>IF('Emergency Plan'!$A$36="","",'Emergency Plan'!$B$36)</f>
        <v/>
      </c>
      <c r="V54" s="59">
        <f>IF('Emergency Plan'!$A$36="","",'Emergency Plan'!$I$36)</f>
        <v/>
      </c>
      <c r="W54" s="59">
        <f>IF('Emergency Plan'!$A$36="","",'Emergency Plan'!$J$36)</f>
        <v/>
      </c>
      <c r="X54" s="58">
        <f>IF('Emergency Plan'!$A$36="","",'Emergency Plan'!$D$36)</f>
        <v/>
      </c>
      <c r="Y54" s="60">
        <f>IF('Emergency Plan'!$A$36="","",'Emergency Plan'!$K$36)</f>
        <v/>
      </c>
    </row>
    <row r="55">
      <c r="U55" s="61">
        <f>IF('Emergency Plan'!$A$37="","",'Emergency Plan'!$B$37)</f>
        <v/>
      </c>
      <c r="V55" s="62">
        <f>IF('Emergency Plan'!$A$37="","",'Emergency Plan'!$I$37)</f>
        <v/>
      </c>
      <c r="W55" s="62">
        <f>IF('Emergency Plan'!$A$37="","",'Emergency Plan'!$J$37)</f>
        <v/>
      </c>
      <c r="X55" s="61">
        <f>IF('Emergency Plan'!$A$37="","",'Emergency Plan'!$D$37)</f>
        <v/>
      </c>
      <c r="Y55" s="63">
        <f>IF('Emergency Plan'!$A$37="","",'Emergency Plan'!$K$37)</f>
        <v/>
      </c>
    </row>
    <row r="56">
      <c r="U56" s="58">
        <f>IF('Emergency Plan'!$A$38="","",'Emergency Plan'!$B$38)</f>
        <v/>
      </c>
      <c r="V56" s="59">
        <f>IF('Emergency Plan'!$A$38="","",'Emergency Plan'!$I$38)</f>
        <v/>
      </c>
      <c r="W56" s="59">
        <f>IF('Emergency Plan'!$A$38="","",'Emergency Plan'!$J$38)</f>
        <v/>
      </c>
      <c r="X56" s="58">
        <f>IF('Emergency Plan'!$A$38="","",'Emergency Plan'!$D$38)</f>
        <v/>
      </c>
      <c r="Y56" s="60">
        <f>IF('Emergency Plan'!$A$38="","",'Emergency Plan'!$K$38)</f>
        <v/>
      </c>
    </row>
    <row r="57">
      <c r="U57" s="61">
        <f>IF('Emergency Plan'!$A$39="","",'Emergency Plan'!$B$39)</f>
        <v/>
      </c>
      <c r="V57" s="62">
        <f>IF('Emergency Plan'!$A$39="","",'Emergency Plan'!$I$39)</f>
        <v/>
      </c>
      <c r="W57" s="62">
        <f>IF('Emergency Plan'!$A$39="","",'Emergency Plan'!$J$39)</f>
        <v/>
      </c>
      <c r="X57" s="61">
        <f>IF('Emergency Plan'!$A$39="","",'Emergency Plan'!$D$39)</f>
        <v/>
      </c>
      <c r="Y57" s="63">
        <f>IF('Emergency Plan'!$A$39="","",'Emergency Plan'!$K$39)</f>
        <v/>
      </c>
    </row>
    <row r="58">
      <c r="U58" s="58">
        <f>IF('Emergency Plan'!$A$40="","",'Emergency Plan'!$B$40)</f>
        <v/>
      </c>
      <c r="V58" s="59">
        <f>IF('Emergency Plan'!$A$40="","",'Emergency Plan'!$I$40)</f>
        <v/>
      </c>
      <c r="W58" s="59">
        <f>IF('Emergency Plan'!$A$40="","",'Emergency Plan'!$J$40)</f>
        <v/>
      </c>
      <c r="X58" s="58">
        <f>IF('Emergency Plan'!$A$40="","",'Emergency Plan'!$D$40)</f>
        <v/>
      </c>
      <c r="Y58" s="60">
        <f>IF('Emergency Plan'!$A$40="","",'Emergency Plan'!$K$40)</f>
        <v/>
      </c>
    </row>
    <row r="59">
      <c r="U59" s="61">
        <f>IF('Emergency Plan'!$A$41="","",'Emergency Plan'!$B$41)</f>
        <v/>
      </c>
      <c r="V59" s="62">
        <f>IF('Emergency Plan'!$A$41="","",'Emergency Plan'!$I$41)</f>
        <v/>
      </c>
      <c r="W59" s="62">
        <f>IF('Emergency Plan'!$A$41="","",'Emergency Plan'!$J$41)</f>
        <v/>
      </c>
      <c r="X59" s="61">
        <f>IF('Emergency Plan'!$A$41="","",'Emergency Plan'!$D$41)</f>
        <v/>
      </c>
      <c r="Y59" s="63">
        <f>IF('Emergency Plan'!$A$41="","",'Emergency Plan'!$K$41)</f>
        <v/>
      </c>
    </row>
    <row r="60">
      <c r="U60" s="58">
        <f>IF('Emergency Plan'!$A$42="","",'Emergency Plan'!$B$42)</f>
        <v/>
      </c>
      <c r="V60" s="59">
        <f>IF('Emergency Plan'!$A$42="","",'Emergency Plan'!$I$42)</f>
        <v/>
      </c>
      <c r="W60" s="59">
        <f>IF('Emergency Plan'!$A$42="","",'Emergency Plan'!$J$42)</f>
        <v/>
      </c>
      <c r="X60" s="58">
        <f>IF('Emergency Plan'!$A$42="","",'Emergency Plan'!$D$42)</f>
        <v/>
      </c>
      <c r="Y60" s="60">
        <f>IF('Emergency Plan'!$A$42="","",'Emergency Plan'!$K$42)</f>
        <v/>
      </c>
    </row>
    <row r="61">
      <c r="U61" s="61">
        <f>IF('Emergency Plan'!$A$43="","",'Emergency Plan'!$B$43)</f>
        <v/>
      </c>
      <c r="V61" s="62">
        <f>IF('Emergency Plan'!$A$43="","",'Emergency Plan'!$I$43)</f>
        <v/>
      </c>
      <c r="W61" s="62">
        <f>IF('Emergency Plan'!$A$43="","",'Emergency Plan'!$J$43)</f>
        <v/>
      </c>
      <c r="X61" s="61">
        <f>IF('Emergency Plan'!$A$43="","",'Emergency Plan'!$D$43)</f>
        <v/>
      </c>
      <c r="Y61" s="63">
        <f>IF('Emergency Plan'!$A$43="","",'Emergency Plan'!$K$43)</f>
        <v/>
      </c>
    </row>
    <row r="62">
      <c r="U62" s="58">
        <f>IF('Emergency Plan'!$A$44="","",'Emergency Plan'!$B$44)</f>
        <v/>
      </c>
      <c r="V62" s="59">
        <f>IF('Emergency Plan'!$A$44="","",'Emergency Plan'!$I$44)</f>
        <v/>
      </c>
      <c r="W62" s="59">
        <f>IF('Emergency Plan'!$A$44="","",'Emergency Plan'!$J$44)</f>
        <v/>
      </c>
      <c r="X62" s="58">
        <f>IF('Emergency Plan'!$A$44="","",'Emergency Plan'!$D$44)</f>
        <v/>
      </c>
      <c r="Y62" s="60">
        <f>IF('Emergency Plan'!$A$44="","",'Emergency Plan'!$K$44)</f>
        <v/>
      </c>
    </row>
    <row r="63">
      <c r="U63" s="61">
        <f>IF('Emergency Plan'!$A$45="","",'Emergency Plan'!$B$45)</f>
        <v/>
      </c>
      <c r="V63" s="62">
        <f>IF('Emergency Plan'!$A$45="","",'Emergency Plan'!$I$45)</f>
        <v/>
      </c>
      <c r="W63" s="62">
        <f>IF('Emergency Plan'!$A$45="","",'Emergency Plan'!$J$45)</f>
        <v/>
      </c>
      <c r="X63" s="61">
        <f>IF('Emergency Plan'!$A$45="","",'Emergency Plan'!$D$45)</f>
        <v/>
      </c>
      <c r="Y63" s="63">
        <f>IF('Emergency Plan'!$A$45="","",'Emergency Plan'!$K$45)</f>
        <v/>
      </c>
    </row>
    <row r="64">
      <c r="U64" s="58">
        <f>IF('Emergency Plan'!$A$46="","",'Emergency Plan'!$B$46)</f>
        <v/>
      </c>
      <c r="V64" s="59">
        <f>IF('Emergency Plan'!$A$46="","",'Emergency Plan'!$I$46)</f>
        <v/>
      </c>
      <c r="W64" s="59">
        <f>IF('Emergency Plan'!$A$46="","",'Emergency Plan'!$J$46)</f>
        <v/>
      </c>
      <c r="X64" s="58">
        <f>IF('Emergency Plan'!$A$46="","",'Emergency Plan'!$D$46)</f>
        <v/>
      </c>
      <c r="Y64" s="60">
        <f>IF('Emergency Plan'!$A$46="","",'Emergency Plan'!$K$46)</f>
        <v/>
      </c>
    </row>
    <row r="65">
      <c r="U65" s="61">
        <f>IF('Emergency Plan'!$A$47="","",'Emergency Plan'!$B$47)</f>
        <v/>
      </c>
      <c r="V65" s="62">
        <f>IF('Emergency Plan'!$A$47="","",'Emergency Plan'!$I$47)</f>
        <v/>
      </c>
      <c r="W65" s="62">
        <f>IF('Emergency Plan'!$A$47="","",'Emergency Plan'!$J$47)</f>
        <v/>
      </c>
      <c r="X65" s="61">
        <f>IF('Emergency Plan'!$A$47="","",'Emergency Plan'!$D$47)</f>
        <v/>
      </c>
      <c r="Y65" s="63">
        <f>IF('Emergency Plan'!$A$47="","",'Emergency Plan'!$K$47)</f>
        <v/>
      </c>
    </row>
    <row r="66">
      <c r="U66" s="58">
        <f>IF('Emergency Plan'!$A$48="","",'Emergency Plan'!$B$48)</f>
        <v/>
      </c>
      <c r="V66" s="59">
        <f>IF('Emergency Plan'!$A$48="","",'Emergency Plan'!$I$48)</f>
        <v/>
      </c>
      <c r="W66" s="59">
        <f>IF('Emergency Plan'!$A$48="","",'Emergency Plan'!$J$48)</f>
        <v/>
      </c>
      <c r="X66" s="58">
        <f>IF('Emergency Plan'!$A$48="","",'Emergency Plan'!$D$48)</f>
        <v/>
      </c>
      <c r="Y66" s="60">
        <f>IF('Emergency Plan'!$A$48="","",'Emergency Plan'!$K$48)</f>
        <v/>
      </c>
    </row>
    <row r="67">
      <c r="U67" s="61">
        <f>IF('Emergency Plan'!$A$49="","",'Emergency Plan'!$B$49)</f>
        <v/>
      </c>
      <c r="V67" s="62">
        <f>IF('Emergency Plan'!$A$49="","",'Emergency Plan'!$I$49)</f>
        <v/>
      </c>
      <c r="W67" s="62">
        <f>IF('Emergency Plan'!$A$49="","",'Emergency Plan'!$J$49)</f>
        <v/>
      </c>
      <c r="X67" s="61">
        <f>IF('Emergency Plan'!$A$49="","",'Emergency Plan'!$D$49)</f>
        <v/>
      </c>
      <c r="Y67" s="63">
        <f>IF('Emergency Plan'!$A$49="","",'Emergency Plan'!$K$49)</f>
        <v/>
      </c>
    </row>
    <row r="68">
      <c r="U68" s="58">
        <f>IF('Emergency Plan'!$A$50="","",'Emergency Plan'!$B$50)</f>
        <v/>
      </c>
      <c r="V68" s="59">
        <f>IF('Emergency Plan'!$A$50="","",'Emergency Plan'!$I$50)</f>
        <v/>
      </c>
      <c r="W68" s="59">
        <f>IF('Emergency Plan'!$A$50="","",'Emergency Plan'!$J$50)</f>
        <v/>
      </c>
      <c r="X68" s="58">
        <f>IF('Emergency Plan'!$A$50="","",'Emergency Plan'!$D$50)</f>
        <v/>
      </c>
      <c r="Y68" s="60">
        <f>IF('Emergency Plan'!$A$50="","",'Emergency Plan'!$K$50)</f>
        <v/>
      </c>
    </row>
    <row r="69">
      <c r="U69" s="61">
        <f>IF('Emergency Plan'!$A$51="","",'Emergency Plan'!$B$51)</f>
        <v/>
      </c>
      <c r="V69" s="62">
        <f>IF('Emergency Plan'!$A$51="","",'Emergency Plan'!$I$51)</f>
        <v/>
      </c>
      <c r="W69" s="62">
        <f>IF('Emergency Plan'!$A$51="","",'Emergency Plan'!$J$51)</f>
        <v/>
      </c>
      <c r="X69" s="61">
        <f>IF('Emergency Plan'!$A$51="","",'Emergency Plan'!$D$51)</f>
        <v/>
      </c>
      <c r="Y69" s="63">
        <f>IF('Emergency Plan'!$A$51="","",'Emergency Plan'!$K$51)</f>
        <v/>
      </c>
    </row>
    <row r="70">
      <c r="U70" s="58">
        <f>IF('Emergency Plan'!$A$52="","",'Emergency Plan'!$B$52)</f>
        <v/>
      </c>
      <c r="V70" s="59">
        <f>IF('Emergency Plan'!$A$52="","",'Emergency Plan'!$I$52)</f>
        <v/>
      </c>
      <c r="W70" s="59">
        <f>IF('Emergency Plan'!$A$52="","",'Emergency Plan'!$J$52)</f>
        <v/>
      </c>
      <c r="X70" s="58">
        <f>IF('Emergency Plan'!$A$52="","",'Emergency Plan'!$D$52)</f>
        <v/>
      </c>
      <c r="Y70" s="60">
        <f>IF('Emergency Plan'!$A$52="","",'Emergency Plan'!$K$52)</f>
        <v/>
      </c>
    </row>
    <row r="71">
      <c r="U71" s="61">
        <f>IF('Emergency Plan'!$A$53="","",'Emergency Plan'!$B$53)</f>
        <v/>
      </c>
      <c r="V71" s="62">
        <f>IF('Emergency Plan'!$A$53="","",'Emergency Plan'!$I$53)</f>
        <v/>
      </c>
      <c r="W71" s="62">
        <f>IF('Emergency Plan'!$A$53="","",'Emergency Plan'!$J$53)</f>
        <v/>
      </c>
      <c r="X71" s="61">
        <f>IF('Emergency Plan'!$A$53="","",'Emergency Plan'!$D$53)</f>
        <v/>
      </c>
      <c r="Y71" s="63">
        <f>IF('Emergency Plan'!$A$53="","",'Emergency Plan'!$K$53)</f>
        <v/>
      </c>
    </row>
    <row r="72">
      <c r="U72" s="58">
        <f>IF('Emergency Plan'!$A$54="","",'Emergency Plan'!$B$54)</f>
        <v/>
      </c>
      <c r="V72" s="59">
        <f>IF('Emergency Plan'!$A$54="","",'Emergency Plan'!$I$54)</f>
        <v/>
      </c>
      <c r="W72" s="59">
        <f>IF('Emergency Plan'!$A$54="","",'Emergency Plan'!$J$54)</f>
        <v/>
      </c>
      <c r="X72" s="58">
        <f>IF('Emergency Plan'!$A$54="","",'Emergency Plan'!$D$54)</f>
        <v/>
      </c>
      <c r="Y72" s="60">
        <f>IF('Emergency Plan'!$A$54="","",'Emergency Plan'!$K$54)</f>
        <v/>
      </c>
    </row>
    <row r="73">
      <c r="U73" s="61">
        <f>IF('Emergency Plan'!$A$55="","",'Emergency Plan'!$B$55)</f>
        <v/>
      </c>
      <c r="V73" s="62">
        <f>IF('Emergency Plan'!$A$55="","",'Emergency Plan'!$I$55)</f>
        <v/>
      </c>
      <c r="W73" s="62">
        <f>IF('Emergency Plan'!$A$55="","",'Emergency Plan'!$J$55)</f>
        <v/>
      </c>
      <c r="X73" s="61">
        <f>IF('Emergency Plan'!$A$55="","",'Emergency Plan'!$D$55)</f>
        <v/>
      </c>
      <c r="Y73" s="63">
        <f>IF('Emergency Plan'!$A$55="","",'Emergency Plan'!$K$55)</f>
        <v/>
      </c>
    </row>
    <row r="74">
      <c r="U74" s="58">
        <f>IF('Emergency Plan'!$A$56="","",'Emergency Plan'!$B$56)</f>
        <v/>
      </c>
      <c r="V74" s="59">
        <f>IF('Emergency Plan'!$A$56="","",'Emergency Plan'!$I$56)</f>
        <v/>
      </c>
      <c r="W74" s="59">
        <f>IF('Emergency Plan'!$A$56="","",'Emergency Plan'!$J$56)</f>
        <v/>
      </c>
      <c r="X74" s="58">
        <f>IF('Emergency Plan'!$A$56="","",'Emergency Plan'!$D$56)</f>
        <v/>
      </c>
      <c r="Y74" s="60">
        <f>IF('Emergency Plan'!$A$56="","",'Emergency Plan'!$K$56)</f>
        <v/>
      </c>
    </row>
    <row r="75">
      <c r="U75" s="61">
        <f>IF('Emergency Plan'!$A$57="","",'Emergency Plan'!$B$57)</f>
        <v/>
      </c>
      <c r="V75" s="62">
        <f>IF('Emergency Plan'!$A$57="","",'Emergency Plan'!$I$57)</f>
        <v/>
      </c>
      <c r="W75" s="62">
        <f>IF('Emergency Plan'!$A$57="","",'Emergency Plan'!$J$57)</f>
        <v/>
      </c>
      <c r="X75" s="61">
        <f>IF('Emergency Plan'!$A$57="","",'Emergency Plan'!$D$57)</f>
        <v/>
      </c>
      <c r="Y75" s="63">
        <f>IF('Emergency Plan'!$A$57="","",'Emergency Plan'!$K$57)</f>
        <v/>
      </c>
    </row>
    <row r="76">
      <c r="U76" s="58">
        <f>IF('Emergency Plan'!$A$58="","",'Emergency Plan'!$B$58)</f>
        <v/>
      </c>
      <c r="V76" s="59">
        <f>IF('Emergency Plan'!$A$58="","",'Emergency Plan'!$I$58)</f>
        <v/>
      </c>
      <c r="W76" s="59">
        <f>IF('Emergency Plan'!$A$58="","",'Emergency Plan'!$J$58)</f>
        <v/>
      </c>
      <c r="X76" s="58">
        <f>IF('Emergency Plan'!$A$58="","",'Emergency Plan'!$D$58)</f>
        <v/>
      </c>
      <c r="Y76" s="60">
        <f>IF('Emergency Plan'!$A$58="","",'Emergency Plan'!$K$58)</f>
        <v/>
      </c>
    </row>
    <row r="77">
      <c r="U77" s="61">
        <f>IF('Emergency Plan'!$A$59="","",'Emergency Plan'!$B$59)</f>
        <v/>
      </c>
      <c r="V77" s="62">
        <f>IF('Emergency Plan'!$A$59="","",'Emergency Plan'!$I$59)</f>
        <v/>
      </c>
      <c r="W77" s="62">
        <f>IF('Emergency Plan'!$A$59="","",'Emergency Plan'!$J$59)</f>
        <v/>
      </c>
      <c r="X77" s="61">
        <f>IF('Emergency Plan'!$A$59="","",'Emergency Plan'!$D$59)</f>
        <v/>
      </c>
      <c r="Y77" s="63">
        <f>IF('Emergency Plan'!$A$59="","",'Emergency Plan'!$K$59)</f>
        <v/>
      </c>
    </row>
    <row r="78">
      <c r="U78" s="58">
        <f>IF('Emergency Plan'!$A$60="","",'Emergency Plan'!$B$60)</f>
        <v/>
      </c>
      <c r="V78" s="59">
        <f>IF('Emergency Plan'!$A$60="","",'Emergency Plan'!$I$60)</f>
        <v/>
      </c>
      <c r="W78" s="59">
        <f>IF('Emergency Plan'!$A$60="","",'Emergency Plan'!$J$60)</f>
        <v/>
      </c>
      <c r="X78" s="58">
        <f>IF('Emergency Plan'!$A$60="","",'Emergency Plan'!$D$60)</f>
        <v/>
      </c>
      <c r="Y78" s="60">
        <f>IF('Emergency Plan'!$A$60="","",'Emergency Plan'!$K$60)</f>
        <v/>
      </c>
    </row>
    <row r="79">
      <c r="U79" s="61">
        <f>IF('Emergency Plan'!$A$61="","",'Emergency Plan'!$B$61)</f>
        <v/>
      </c>
      <c r="V79" s="62">
        <f>IF('Emergency Plan'!$A$61="","",'Emergency Plan'!$I$61)</f>
        <v/>
      </c>
      <c r="W79" s="62">
        <f>IF('Emergency Plan'!$A$61="","",'Emergency Plan'!$J$61)</f>
        <v/>
      </c>
      <c r="X79" s="61">
        <f>IF('Emergency Plan'!$A$61="","",'Emergency Plan'!$D$61)</f>
        <v/>
      </c>
      <c r="Y79" s="63">
        <f>IF('Emergency Plan'!$A$61="","",'Emergency Plan'!$K$61)</f>
        <v/>
      </c>
    </row>
    <row r="80">
      <c r="U80" s="58">
        <f>IF('Emergency Plan'!$A$62="","",'Emergency Plan'!$B$62)</f>
        <v/>
      </c>
      <c r="V80" s="59">
        <f>IF('Emergency Plan'!$A$62="","",'Emergency Plan'!$I$62)</f>
        <v/>
      </c>
      <c r="W80" s="59">
        <f>IF('Emergency Plan'!$A$62="","",'Emergency Plan'!$J$62)</f>
        <v/>
      </c>
      <c r="X80" s="58">
        <f>IF('Emergency Plan'!$A$62="","",'Emergency Plan'!$D$62)</f>
        <v/>
      </c>
      <c r="Y80" s="60">
        <f>IF('Emergency Plan'!$A$62="","",'Emergency Plan'!$K$62)</f>
        <v/>
      </c>
    </row>
    <row r="81">
      <c r="U81" s="61">
        <f>IF('Emergency Plan'!$A$63="","",'Emergency Plan'!$B$63)</f>
        <v/>
      </c>
      <c r="V81" s="62">
        <f>IF('Emergency Plan'!$A$63="","",'Emergency Plan'!$I$63)</f>
        <v/>
      </c>
      <c r="W81" s="62">
        <f>IF('Emergency Plan'!$A$63="","",'Emergency Plan'!$J$63)</f>
        <v/>
      </c>
      <c r="X81" s="61">
        <f>IF('Emergency Plan'!$A$63="","",'Emergency Plan'!$D$63)</f>
        <v/>
      </c>
      <c r="Y81" s="63">
        <f>IF('Emergency Plan'!$A$63="","",'Emergency Plan'!$K$63)</f>
        <v/>
      </c>
    </row>
    <row r="82">
      <c r="U82" s="58">
        <f>IF('Emergency Plan'!$A$64="","",'Emergency Plan'!$B$64)</f>
        <v/>
      </c>
      <c r="V82" s="59">
        <f>IF('Emergency Plan'!$A$64="","",'Emergency Plan'!$I$64)</f>
        <v/>
      </c>
      <c r="W82" s="59">
        <f>IF('Emergency Plan'!$A$64="","",'Emergency Plan'!$J$64)</f>
        <v/>
      </c>
      <c r="X82" s="58">
        <f>IF('Emergency Plan'!$A$64="","",'Emergency Plan'!$D$64)</f>
        <v/>
      </c>
      <c r="Y82" s="60">
        <f>IF('Emergency Plan'!$A$64="","",'Emergency Plan'!$K$64)</f>
        <v/>
      </c>
    </row>
    <row r="83">
      <c r="U83" s="61">
        <f>IF('Emergency Plan'!$A$65="","",'Emergency Plan'!$B$65)</f>
        <v/>
      </c>
      <c r="V83" s="62">
        <f>IF('Emergency Plan'!$A$65="","",'Emergency Plan'!$I$65)</f>
        <v/>
      </c>
      <c r="W83" s="62">
        <f>IF('Emergency Plan'!$A$65="","",'Emergency Plan'!$J$65)</f>
        <v/>
      </c>
      <c r="X83" s="61">
        <f>IF('Emergency Plan'!$A$65="","",'Emergency Plan'!$D$65)</f>
        <v/>
      </c>
      <c r="Y83" s="63">
        <f>IF('Emergency Plan'!$A$65="","",'Emergency Plan'!$K$65)</f>
        <v/>
      </c>
    </row>
    <row r="84">
      <c r="U84" s="58">
        <f>IF('Emergency Plan'!$A$66="","",'Emergency Plan'!$B$66)</f>
        <v/>
      </c>
      <c r="V84" s="59">
        <f>IF('Emergency Plan'!$A$66="","",'Emergency Plan'!$I$66)</f>
        <v/>
      </c>
      <c r="W84" s="59">
        <f>IF('Emergency Plan'!$A$66="","",'Emergency Plan'!$J$66)</f>
        <v/>
      </c>
      <c r="X84" s="58">
        <f>IF('Emergency Plan'!$A$66="","",'Emergency Plan'!$D$66)</f>
        <v/>
      </c>
      <c r="Y84" s="60">
        <f>IF('Emergency Plan'!$A$66="","",'Emergency Plan'!$K$66)</f>
        <v/>
      </c>
    </row>
    <row r="85">
      <c r="U85" s="61">
        <f>IF('Emergency Plan'!$A$67="","",'Emergency Plan'!$B$67)</f>
        <v/>
      </c>
      <c r="V85" s="62">
        <f>IF('Emergency Plan'!$A$67="","",'Emergency Plan'!$I$67)</f>
        <v/>
      </c>
      <c r="W85" s="62">
        <f>IF('Emergency Plan'!$A$67="","",'Emergency Plan'!$J$67)</f>
        <v/>
      </c>
      <c r="X85" s="61">
        <f>IF('Emergency Plan'!$A$67="","",'Emergency Plan'!$D$67)</f>
        <v/>
      </c>
      <c r="Y85" s="63">
        <f>IF('Emergency Plan'!$A$67="","",'Emergency Plan'!$K$67)</f>
        <v/>
      </c>
    </row>
    <row r="86">
      <c r="U86" s="58">
        <f>IF('Emergency Plan'!$A$68="","",'Emergency Plan'!$B$68)</f>
        <v/>
      </c>
      <c r="V86" s="59">
        <f>IF('Emergency Plan'!$A$68="","",'Emergency Plan'!$I$68)</f>
        <v/>
      </c>
      <c r="W86" s="59">
        <f>IF('Emergency Plan'!$A$68="","",'Emergency Plan'!$J$68)</f>
        <v/>
      </c>
      <c r="X86" s="58">
        <f>IF('Emergency Plan'!$A$68="","",'Emergency Plan'!$D$68)</f>
        <v/>
      </c>
      <c r="Y86" s="60">
        <f>IF('Emergency Plan'!$A$68="","",'Emergency Plan'!$K$68)</f>
        <v/>
      </c>
    </row>
    <row r="87">
      <c r="U87" s="61">
        <f>IF('Emergency Plan'!$A$69="","",'Emergency Plan'!$B$69)</f>
        <v/>
      </c>
      <c r="V87" s="62">
        <f>IF('Emergency Plan'!$A$69="","",'Emergency Plan'!$I$69)</f>
        <v/>
      </c>
      <c r="W87" s="62">
        <f>IF('Emergency Plan'!$A$69="","",'Emergency Plan'!$J$69)</f>
        <v/>
      </c>
      <c r="X87" s="61">
        <f>IF('Emergency Plan'!$A$69="","",'Emergency Plan'!$D$69)</f>
        <v/>
      </c>
      <c r="Y87" s="63">
        <f>IF('Emergency Plan'!$A$69="","",'Emergency Plan'!$K$69)</f>
        <v/>
      </c>
    </row>
    <row r="88">
      <c r="U88" s="58">
        <f>IF('Emergency Plan'!$A$70="","",'Emergency Plan'!$B$70)</f>
        <v/>
      </c>
      <c r="V88" s="59">
        <f>IF('Emergency Plan'!$A$70="","",'Emergency Plan'!$I$70)</f>
        <v/>
      </c>
      <c r="W88" s="59">
        <f>IF('Emergency Plan'!$A$70="","",'Emergency Plan'!$J$70)</f>
        <v/>
      </c>
      <c r="X88" s="58">
        <f>IF('Emergency Plan'!$A$70="","",'Emergency Plan'!$D$70)</f>
        <v/>
      </c>
      <c r="Y88" s="60">
        <f>IF('Emergency Plan'!$A$70="","",'Emergency Plan'!$K$70)</f>
        <v/>
      </c>
    </row>
    <row r="89">
      <c r="U89" s="61">
        <f>IF('Emergency Plan'!$A$71="","",'Emergency Plan'!$B$71)</f>
        <v/>
      </c>
      <c r="V89" s="62">
        <f>IF('Emergency Plan'!$A$71="","",'Emergency Plan'!$I$71)</f>
        <v/>
      </c>
      <c r="W89" s="62">
        <f>IF('Emergency Plan'!$A$71="","",'Emergency Plan'!$J$71)</f>
        <v/>
      </c>
      <c r="X89" s="61">
        <f>IF('Emergency Plan'!$A$71="","",'Emergency Plan'!$D$71)</f>
        <v/>
      </c>
      <c r="Y89" s="63">
        <f>IF('Emergency Plan'!$A$71="","",'Emergency Plan'!$K$71)</f>
        <v/>
      </c>
    </row>
    <row r="90">
      <c r="U90" s="58">
        <f>IF('Emergency Plan'!$A$72="","",'Emergency Plan'!$B$72)</f>
        <v/>
      </c>
      <c r="V90" s="59">
        <f>IF('Emergency Plan'!$A$72="","",'Emergency Plan'!$I$72)</f>
        <v/>
      </c>
      <c r="W90" s="59">
        <f>IF('Emergency Plan'!$A$72="","",'Emergency Plan'!$J$72)</f>
        <v/>
      </c>
      <c r="X90" s="58">
        <f>IF('Emergency Plan'!$A$72="","",'Emergency Plan'!$D$72)</f>
        <v/>
      </c>
      <c r="Y90" s="60">
        <f>IF('Emergency Plan'!$A$72="","",'Emergency Plan'!$K$72)</f>
        <v/>
      </c>
    </row>
    <row r="91">
      <c r="U91" s="61">
        <f>IF('Emergency Plan'!$A$73="","",'Emergency Plan'!$B$73)</f>
        <v/>
      </c>
      <c r="V91" s="62">
        <f>IF('Emergency Plan'!$A$73="","",'Emergency Plan'!$I$73)</f>
        <v/>
      </c>
      <c r="W91" s="62">
        <f>IF('Emergency Plan'!$A$73="","",'Emergency Plan'!$J$73)</f>
        <v/>
      </c>
      <c r="X91" s="61">
        <f>IF('Emergency Plan'!$A$73="","",'Emergency Plan'!$D$73)</f>
        <v/>
      </c>
      <c r="Y91" s="63">
        <f>IF('Emergency Plan'!$A$73="","",'Emergency Plan'!$K$73)</f>
        <v/>
      </c>
    </row>
    <row r="92">
      <c r="U92" s="58">
        <f>IF('Emergency Plan'!$A$74="","",'Emergency Plan'!$B$74)</f>
        <v/>
      </c>
      <c r="V92" s="59">
        <f>IF('Emergency Plan'!$A$74="","",'Emergency Plan'!$I$74)</f>
        <v/>
      </c>
      <c r="W92" s="59">
        <f>IF('Emergency Plan'!$A$74="","",'Emergency Plan'!$J$74)</f>
        <v/>
      </c>
      <c r="X92" s="58">
        <f>IF('Emergency Plan'!$A$74="","",'Emergency Plan'!$D$74)</f>
        <v/>
      </c>
      <c r="Y92" s="60">
        <f>IF('Emergency Plan'!$A$74="","",'Emergency Plan'!$K$74)</f>
        <v/>
      </c>
    </row>
    <row r="93">
      <c r="U93" s="61">
        <f>IF('Emergency Plan'!$A$75="","",'Emergency Plan'!$B$75)</f>
        <v/>
      </c>
      <c r="V93" s="62">
        <f>IF('Emergency Plan'!$A$75="","",'Emergency Plan'!$I$75)</f>
        <v/>
      </c>
      <c r="W93" s="62">
        <f>IF('Emergency Plan'!$A$75="","",'Emergency Plan'!$J$75)</f>
        <v/>
      </c>
      <c r="X93" s="61">
        <f>IF('Emergency Plan'!$A$75="","",'Emergency Plan'!$D$75)</f>
        <v/>
      </c>
      <c r="Y93" s="63">
        <f>IF('Emergency Plan'!$A$75="","",'Emergency Plan'!$K$75)</f>
        <v/>
      </c>
    </row>
    <row r="94">
      <c r="U94" s="58">
        <f>IF('Emergency Plan'!$A$76="","",'Emergency Plan'!$B$76)</f>
        <v/>
      </c>
      <c r="V94" s="59">
        <f>IF('Emergency Plan'!$A$76="","",'Emergency Plan'!$I$76)</f>
        <v/>
      </c>
      <c r="W94" s="59">
        <f>IF('Emergency Plan'!$A$76="","",'Emergency Plan'!$J$76)</f>
        <v/>
      </c>
      <c r="X94" s="58">
        <f>IF('Emergency Plan'!$A$76="","",'Emergency Plan'!$D$76)</f>
        <v/>
      </c>
      <c r="Y94" s="60">
        <f>IF('Emergency Plan'!$A$76="","",'Emergency Plan'!$K$76)</f>
        <v/>
      </c>
    </row>
    <row r="95">
      <c r="U95" s="61">
        <f>IF('Emergency Plan'!$A$77="","",'Emergency Plan'!$B$77)</f>
        <v/>
      </c>
      <c r="V95" s="62">
        <f>IF('Emergency Plan'!$A$77="","",'Emergency Plan'!$I$77)</f>
        <v/>
      </c>
      <c r="W95" s="62">
        <f>IF('Emergency Plan'!$A$77="","",'Emergency Plan'!$J$77)</f>
        <v/>
      </c>
      <c r="X95" s="61">
        <f>IF('Emergency Plan'!$A$77="","",'Emergency Plan'!$D$77)</f>
        <v/>
      </c>
      <c r="Y95" s="63">
        <f>IF('Emergency Plan'!$A$77="","",'Emergency Plan'!$K$77)</f>
        <v/>
      </c>
    </row>
    <row r="96">
      <c r="U96" s="58">
        <f>IF('Emergency Plan'!$A$78="","",'Emergency Plan'!$B$78)</f>
        <v/>
      </c>
      <c r="V96" s="59">
        <f>IF('Emergency Plan'!$A$78="","",'Emergency Plan'!$I$78)</f>
        <v/>
      </c>
      <c r="W96" s="59">
        <f>IF('Emergency Plan'!$A$78="","",'Emergency Plan'!$J$78)</f>
        <v/>
      </c>
      <c r="X96" s="58">
        <f>IF('Emergency Plan'!$A$78="","",'Emergency Plan'!$D$78)</f>
        <v/>
      </c>
      <c r="Y96" s="60">
        <f>IF('Emergency Plan'!$A$78="","",'Emergency Plan'!$K$78)</f>
        <v/>
      </c>
    </row>
    <row r="97">
      <c r="U97" s="61">
        <f>IF('Emergency Plan'!$A$79="","",'Emergency Plan'!$B$79)</f>
        <v/>
      </c>
      <c r="V97" s="62">
        <f>IF('Emergency Plan'!$A$79="","",'Emergency Plan'!$I$79)</f>
        <v/>
      </c>
      <c r="W97" s="62">
        <f>IF('Emergency Plan'!$A$79="","",'Emergency Plan'!$J$79)</f>
        <v/>
      </c>
      <c r="X97" s="61">
        <f>IF('Emergency Plan'!$A$79="","",'Emergency Plan'!$D$79)</f>
        <v/>
      </c>
      <c r="Y97" s="63">
        <f>IF('Emergency Plan'!$A$79="","",'Emergency Plan'!$K$79)</f>
        <v/>
      </c>
    </row>
    <row r="98">
      <c r="U98" s="58">
        <f>IF('Emergency Plan'!$A$80="","",'Emergency Plan'!$B$80)</f>
        <v/>
      </c>
      <c r="V98" s="59">
        <f>IF('Emergency Plan'!$A$80="","",'Emergency Plan'!$I$80)</f>
        <v/>
      </c>
      <c r="W98" s="59">
        <f>IF('Emergency Plan'!$A$80="","",'Emergency Plan'!$J$80)</f>
        <v/>
      </c>
      <c r="X98" s="58">
        <f>IF('Emergency Plan'!$A$80="","",'Emergency Plan'!$D$80)</f>
        <v/>
      </c>
      <c r="Y98" s="60">
        <f>IF('Emergency Plan'!$A$80="","",'Emergency Plan'!$K$80)</f>
        <v/>
      </c>
    </row>
    <row r="99">
      <c r="U99" s="61">
        <f>IF('Emergency Plan'!$A$81="","",'Emergency Plan'!$B$81)</f>
        <v/>
      </c>
      <c r="V99" s="62">
        <f>IF('Emergency Plan'!$A$81="","",'Emergency Plan'!$I$81)</f>
        <v/>
      </c>
      <c r="W99" s="62">
        <f>IF('Emergency Plan'!$A$81="","",'Emergency Plan'!$J$81)</f>
        <v/>
      </c>
      <c r="X99" s="61">
        <f>IF('Emergency Plan'!$A$81="","",'Emergency Plan'!$D$81)</f>
        <v/>
      </c>
      <c r="Y99" s="63">
        <f>IF('Emergency Plan'!$A$81="","",'Emergency Plan'!$K$81)</f>
        <v/>
      </c>
    </row>
    <row r="100">
      <c r="U100" s="58">
        <f>IF('Emergency Plan'!$A$82="","",'Emergency Plan'!$B$82)</f>
        <v/>
      </c>
      <c r="V100" s="59">
        <f>IF('Emergency Plan'!$A$82="","",'Emergency Plan'!$I$82)</f>
        <v/>
      </c>
      <c r="W100" s="59">
        <f>IF('Emergency Plan'!$A$82="","",'Emergency Plan'!$J$82)</f>
        <v/>
      </c>
      <c r="X100" s="58">
        <f>IF('Emergency Plan'!$A$82="","",'Emergency Plan'!$D$82)</f>
        <v/>
      </c>
      <c r="Y100" s="60">
        <f>IF('Emergency Plan'!$A$82="","",'Emergency Plan'!$K$82)</f>
        <v/>
      </c>
    </row>
    <row r="101">
      <c r="U101" s="61">
        <f>IF('Emergency Plan'!$A$83="","",'Emergency Plan'!$B$83)</f>
        <v/>
      </c>
      <c r="V101" s="62">
        <f>IF('Emergency Plan'!$A$83="","",'Emergency Plan'!$I$83)</f>
        <v/>
      </c>
      <c r="W101" s="62">
        <f>IF('Emergency Plan'!$A$83="","",'Emergency Plan'!$J$83)</f>
        <v/>
      </c>
      <c r="X101" s="61">
        <f>IF('Emergency Plan'!$A$83="","",'Emergency Plan'!$D$83)</f>
        <v/>
      </c>
      <c r="Y101" s="63">
        <f>IF('Emergency Plan'!$A$83="","",'Emergency Plan'!$K$83)</f>
        <v/>
      </c>
    </row>
    <row r="102">
      <c r="U102" s="58">
        <f>IF('Emergency Plan'!$A$84="","",'Emergency Plan'!$B$84)</f>
        <v/>
      </c>
      <c r="V102" s="59">
        <f>IF('Emergency Plan'!$A$84="","",'Emergency Plan'!$I$84)</f>
        <v/>
      </c>
      <c r="W102" s="59">
        <f>IF('Emergency Plan'!$A$84="","",'Emergency Plan'!$J$84)</f>
        <v/>
      </c>
      <c r="X102" s="58">
        <f>IF('Emergency Plan'!$A$84="","",'Emergency Plan'!$D$84)</f>
        <v/>
      </c>
      <c r="Y102" s="60">
        <f>IF('Emergency Plan'!$A$84="","",'Emergency Plan'!$K$84)</f>
        <v/>
      </c>
    </row>
    <row r="103">
      <c r="U103" s="61">
        <f>IF('Emergency Plan'!$A$85="","",'Emergency Plan'!$B$85)</f>
        <v/>
      </c>
      <c r="V103" s="62">
        <f>IF('Emergency Plan'!$A$85="","",'Emergency Plan'!$I$85)</f>
        <v/>
      </c>
      <c r="W103" s="62">
        <f>IF('Emergency Plan'!$A$85="","",'Emergency Plan'!$J$85)</f>
        <v/>
      </c>
      <c r="X103" s="61">
        <f>IF('Emergency Plan'!$A$85="","",'Emergency Plan'!$D$85)</f>
        <v/>
      </c>
      <c r="Y103" s="63">
        <f>IF('Emergency Plan'!$A$85="","",'Emergency Plan'!$K$85)</f>
        <v/>
      </c>
    </row>
    <row r="104">
      <c r="U104" s="58">
        <f>IF('Emergency Plan'!$A$86="","",'Emergency Plan'!$B$86)</f>
        <v/>
      </c>
      <c r="V104" s="59">
        <f>IF('Emergency Plan'!$A$86="","",'Emergency Plan'!$I$86)</f>
        <v/>
      </c>
      <c r="W104" s="59">
        <f>IF('Emergency Plan'!$A$86="","",'Emergency Plan'!$J$86)</f>
        <v/>
      </c>
      <c r="X104" s="58">
        <f>IF('Emergency Plan'!$A$86="","",'Emergency Plan'!$D$86)</f>
        <v/>
      </c>
      <c r="Y104" s="60">
        <f>IF('Emergency Plan'!$A$86="","",'Emergency Plan'!$K$86)</f>
        <v/>
      </c>
    </row>
    <row r="105">
      <c r="U105" s="61">
        <f>IF('Emergency Plan'!$A$87="","",'Emergency Plan'!$B$87)</f>
        <v/>
      </c>
      <c r="V105" s="62">
        <f>IF('Emergency Plan'!$A$87="","",'Emergency Plan'!$I$87)</f>
        <v/>
      </c>
      <c r="W105" s="62">
        <f>IF('Emergency Plan'!$A$87="","",'Emergency Plan'!$J$87)</f>
        <v/>
      </c>
      <c r="X105" s="61">
        <f>IF('Emergency Plan'!$A$87="","",'Emergency Plan'!$D$87)</f>
        <v/>
      </c>
      <c r="Y105" s="63">
        <f>IF('Emergency Plan'!$A$87="","",'Emergency Plan'!$K$87)</f>
        <v/>
      </c>
    </row>
    <row r="106">
      <c r="U106" s="58">
        <f>IF('Emergency Plan'!$A$88="","",'Emergency Plan'!$B$88)</f>
        <v/>
      </c>
      <c r="V106" s="59">
        <f>IF('Emergency Plan'!$A$88="","",'Emergency Plan'!$I$88)</f>
        <v/>
      </c>
      <c r="W106" s="59">
        <f>IF('Emergency Plan'!$A$88="","",'Emergency Plan'!$J$88)</f>
        <v/>
      </c>
      <c r="X106" s="58">
        <f>IF('Emergency Plan'!$A$88="","",'Emergency Plan'!$D$88)</f>
        <v/>
      </c>
      <c r="Y106" s="60">
        <f>IF('Emergency Plan'!$A$88="","",'Emergency Plan'!$K$88)</f>
        <v/>
      </c>
    </row>
    <row r="107">
      <c r="U107" s="61">
        <f>IF('Emergency Plan'!$A$89="","",'Emergency Plan'!$B$89)</f>
        <v/>
      </c>
      <c r="V107" s="62">
        <f>IF('Emergency Plan'!$A$89="","",'Emergency Plan'!$I$89)</f>
        <v/>
      </c>
      <c r="W107" s="62">
        <f>IF('Emergency Plan'!$A$89="","",'Emergency Plan'!$J$89)</f>
        <v/>
      </c>
      <c r="X107" s="61">
        <f>IF('Emergency Plan'!$A$89="","",'Emergency Plan'!$D$89)</f>
        <v/>
      </c>
      <c r="Y107" s="63">
        <f>IF('Emergency Plan'!$A$89="","",'Emergency Plan'!$K$89)</f>
        <v/>
      </c>
    </row>
    <row r="108">
      <c r="U108" s="58">
        <f>IF('Emergency Plan'!$A$90="","",'Emergency Plan'!$B$90)</f>
        <v/>
      </c>
      <c r="V108" s="59">
        <f>IF('Emergency Plan'!$A$90="","",'Emergency Plan'!$I$90)</f>
        <v/>
      </c>
      <c r="W108" s="59">
        <f>IF('Emergency Plan'!$A$90="","",'Emergency Plan'!$J$90)</f>
        <v/>
      </c>
      <c r="X108" s="58">
        <f>IF('Emergency Plan'!$A$90="","",'Emergency Plan'!$D$90)</f>
        <v/>
      </c>
      <c r="Y108" s="60">
        <f>IF('Emergency Plan'!$A$90="","",'Emergency Plan'!$K$90)</f>
        <v/>
      </c>
    </row>
    <row r="109">
      <c r="U109" s="61">
        <f>IF('Emergency Plan'!$A$91="","",'Emergency Plan'!$B$91)</f>
        <v/>
      </c>
      <c r="V109" s="62">
        <f>IF('Emergency Plan'!$A$91="","",'Emergency Plan'!$I$91)</f>
        <v/>
      </c>
      <c r="W109" s="62">
        <f>IF('Emergency Plan'!$A$91="","",'Emergency Plan'!$J$91)</f>
        <v/>
      </c>
      <c r="X109" s="61">
        <f>IF('Emergency Plan'!$A$91="","",'Emergency Plan'!$D$91)</f>
        <v/>
      </c>
      <c r="Y109" s="63">
        <f>IF('Emergency Plan'!$A$91="","",'Emergency Plan'!$K$91)</f>
        <v/>
      </c>
    </row>
    <row r="110">
      <c r="U110" s="58">
        <f>IF('Emergency Plan'!$A$92="","",'Emergency Plan'!$B$92)</f>
        <v/>
      </c>
      <c r="V110" s="59">
        <f>IF('Emergency Plan'!$A$92="","",'Emergency Plan'!$I$92)</f>
        <v/>
      </c>
      <c r="W110" s="59">
        <f>IF('Emergency Plan'!$A$92="","",'Emergency Plan'!$J$92)</f>
        <v/>
      </c>
      <c r="X110" s="58">
        <f>IF('Emergency Plan'!$A$92="","",'Emergency Plan'!$D$92)</f>
        <v/>
      </c>
      <c r="Y110" s="60">
        <f>IF('Emergency Plan'!$A$92="","",'Emergency Plan'!$K$92)</f>
        <v/>
      </c>
    </row>
    <row r="111">
      <c r="U111" s="61">
        <f>IF('Emergency Plan'!$A$93="","",'Emergency Plan'!$B$93)</f>
        <v/>
      </c>
      <c r="V111" s="62">
        <f>IF('Emergency Plan'!$A$93="","",'Emergency Plan'!$I$93)</f>
        <v/>
      </c>
      <c r="W111" s="62">
        <f>IF('Emergency Plan'!$A$93="","",'Emergency Plan'!$J$93)</f>
        <v/>
      </c>
      <c r="X111" s="61">
        <f>IF('Emergency Plan'!$A$93="","",'Emergency Plan'!$D$93)</f>
        <v/>
      </c>
      <c r="Y111" s="63">
        <f>IF('Emergency Plan'!$A$93="","",'Emergency Plan'!$K$93)</f>
        <v/>
      </c>
    </row>
    <row r="112">
      <c r="U112" s="58">
        <f>IF('Emergency Plan'!$A$94="","",'Emergency Plan'!$B$94)</f>
        <v/>
      </c>
      <c r="V112" s="59">
        <f>IF('Emergency Plan'!$A$94="","",'Emergency Plan'!$I$94)</f>
        <v/>
      </c>
      <c r="W112" s="59">
        <f>IF('Emergency Plan'!$A$94="","",'Emergency Plan'!$J$94)</f>
        <v/>
      </c>
      <c r="X112" s="58">
        <f>IF('Emergency Plan'!$A$94="","",'Emergency Plan'!$D$94)</f>
        <v/>
      </c>
      <c r="Y112" s="60">
        <f>IF('Emergency Plan'!$A$94="","",'Emergency Plan'!$K$94)</f>
        <v/>
      </c>
    </row>
    <row r="113">
      <c r="U113" s="61">
        <f>IF('Emergency Plan'!$A$95="","",'Emergency Plan'!$B$95)</f>
        <v/>
      </c>
      <c r="V113" s="62">
        <f>IF('Emergency Plan'!$A$95="","",'Emergency Plan'!$I$95)</f>
        <v/>
      </c>
      <c r="W113" s="62">
        <f>IF('Emergency Plan'!$A$95="","",'Emergency Plan'!$J$95)</f>
        <v/>
      </c>
      <c r="X113" s="61">
        <f>IF('Emergency Plan'!$A$95="","",'Emergency Plan'!$D$95)</f>
        <v/>
      </c>
      <c r="Y113" s="63">
        <f>IF('Emergency Plan'!$A$95="","",'Emergency Plan'!$K$95)</f>
        <v/>
      </c>
    </row>
    <row r="114">
      <c r="U114" s="58">
        <f>IF('Emergency Plan'!$A$96="","",'Emergency Plan'!$B$96)</f>
        <v/>
      </c>
      <c r="V114" s="59">
        <f>IF('Emergency Plan'!$A$96="","",'Emergency Plan'!$I$96)</f>
        <v/>
      </c>
      <c r="W114" s="59">
        <f>IF('Emergency Plan'!$A$96="","",'Emergency Plan'!$J$96)</f>
        <v/>
      </c>
      <c r="X114" s="58">
        <f>IF('Emergency Plan'!$A$96="","",'Emergency Plan'!$D$96)</f>
        <v/>
      </c>
      <c r="Y114" s="60">
        <f>IF('Emergency Plan'!$A$96="","",'Emergency Plan'!$K$96)</f>
        <v/>
      </c>
    </row>
    <row r="115">
      <c r="U115" s="61">
        <f>IF('Emergency Plan'!$A$97="","",'Emergency Plan'!$B$97)</f>
        <v/>
      </c>
      <c r="V115" s="62">
        <f>IF('Emergency Plan'!$A$97="","",'Emergency Plan'!$I$97)</f>
        <v/>
      </c>
      <c r="W115" s="62">
        <f>IF('Emergency Plan'!$A$97="","",'Emergency Plan'!$J$97)</f>
        <v/>
      </c>
      <c r="X115" s="61">
        <f>IF('Emergency Plan'!$A$97="","",'Emergency Plan'!$D$97)</f>
        <v/>
      </c>
      <c r="Y115" s="63">
        <f>IF('Emergency Plan'!$A$97="","",'Emergency Plan'!$K$97)</f>
        <v/>
      </c>
    </row>
    <row r="116">
      <c r="U116" s="58">
        <f>IF('Emergency Plan'!$A$98="","",'Emergency Plan'!$B$98)</f>
        <v/>
      </c>
      <c r="V116" s="59">
        <f>IF('Emergency Plan'!$A$98="","",'Emergency Plan'!$I$98)</f>
        <v/>
      </c>
      <c r="W116" s="59">
        <f>IF('Emergency Plan'!$A$98="","",'Emergency Plan'!$J$98)</f>
        <v/>
      </c>
      <c r="X116" s="58">
        <f>IF('Emergency Plan'!$A$98="","",'Emergency Plan'!$D$98)</f>
        <v/>
      </c>
      <c r="Y116" s="60">
        <f>IF('Emergency Plan'!$A$98="","",'Emergency Plan'!$K$98)</f>
        <v/>
      </c>
    </row>
    <row r="117">
      <c r="U117" s="61">
        <f>IF('Emergency Plan'!$A$99="","",'Emergency Plan'!$B$99)</f>
        <v/>
      </c>
      <c r="V117" s="62">
        <f>IF('Emergency Plan'!$A$99="","",'Emergency Plan'!$I$99)</f>
        <v/>
      </c>
      <c r="W117" s="62">
        <f>IF('Emergency Plan'!$A$99="","",'Emergency Plan'!$J$99)</f>
        <v/>
      </c>
      <c r="X117" s="61">
        <f>IF('Emergency Plan'!$A$99="","",'Emergency Plan'!$D$99)</f>
        <v/>
      </c>
      <c r="Y117" s="63">
        <f>IF('Emergency Plan'!$A$99="","",'Emergency Plan'!$K$99)</f>
        <v/>
      </c>
    </row>
    <row r="118">
      <c r="U118" s="58">
        <f>IF('Emergency Plan'!$A$100="","",'Emergency Plan'!$B$100)</f>
        <v/>
      </c>
      <c r="V118" s="59">
        <f>IF('Emergency Plan'!$A$100="","",'Emergency Plan'!$I$100)</f>
        <v/>
      </c>
      <c r="W118" s="59">
        <f>IF('Emergency Plan'!$A$100="","",'Emergency Plan'!$J$100)</f>
        <v/>
      </c>
      <c r="X118" s="58">
        <f>IF('Emergency Plan'!$A$100="","",'Emergency Plan'!$D$100)</f>
        <v/>
      </c>
      <c r="Y118" s="60">
        <f>IF('Emergency Plan'!$A$100="","",'Emergency Plan'!$K$100)</f>
        <v/>
      </c>
    </row>
    <row r="119">
      <c r="U119" s="61">
        <f>IF('Emergency Plan'!$A$101="","",'Emergency Plan'!$B$101)</f>
        <v/>
      </c>
      <c r="V119" s="62">
        <f>IF('Emergency Plan'!$A$101="","",'Emergency Plan'!$I$101)</f>
        <v/>
      </c>
      <c r="W119" s="62">
        <f>IF('Emergency Plan'!$A$101="","",'Emergency Plan'!$J$101)</f>
        <v/>
      </c>
      <c r="X119" s="61">
        <f>IF('Emergency Plan'!$A$101="","",'Emergency Plan'!$D$101)</f>
        <v/>
      </c>
      <c r="Y119" s="63">
        <f>IF('Emergency Plan'!$A$101="","",'Emergency Plan'!$K$101)</f>
        <v/>
      </c>
    </row>
  </sheetData>
  <mergeCells count="1">
    <mergeCell ref="A1:S1"/>
  </mergeCells>
  <pageMargins left="0.75" right="0.75" top="1" bottom="1" header="0.5" footer="0.5"/>
  <pageSetup orientation="landscape" fitToHeight="1" fitToWidth="1"/>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H15"/>
  <sheetViews>
    <sheetView showGridLines="0" zoomScale="80" zoomScaleNormal="80" workbookViewId="0">
      <selection activeCell="A1" sqref="A1"/>
    </sheetView>
  </sheetViews>
  <sheetFormatPr baseColWidth="8" defaultRowHeight="15"/>
  <cols>
    <col width="34.4" customWidth="1" min="1" max="1"/>
    <col width="105" customWidth="1" min="2" max="2"/>
    <col width="12" customWidth="1" min="3" max="3"/>
    <col width="12" customWidth="1" min="4" max="4"/>
    <col width="12" customWidth="1" min="5" max="5"/>
    <col width="12" customWidth="1" min="6" max="6"/>
    <col width="12" customWidth="1" min="7" max="7"/>
    <col width="12" customWidth="1" min="8" max="8"/>
  </cols>
  <sheetData>
    <row r="1" ht="28" customHeight="1">
      <c r="A1" s="45" t="inlineStr">
        <is>
          <t>Bushfire Emergency Plan Workbook Instructions</t>
        </is>
      </c>
    </row>
    <row r="2"/>
    <row r="3" ht="38" customHeight="1">
      <c r="A3" s="46" t="inlineStr">
        <is>
          <t>Planning disclaimer</t>
        </is>
      </c>
      <c r="B3" s="46" t="inlineStr">
        <is>
          <t>This template supports planning only. In an emergency, call Triple Zero (000), follow advice from your state or territory fire service, and evacuate early when directed.</t>
        </is>
      </c>
    </row>
    <row r="4"/>
    <row r="5">
      <c r="A5" s="64" t="inlineStr">
        <is>
          <t>Topic</t>
        </is>
      </c>
      <c r="B5" s="64" t="inlineStr">
        <is>
          <t>Guidance</t>
        </is>
      </c>
    </row>
    <row r="6" ht="52" customHeight="1">
      <c r="A6" s="65" t="inlineStr">
        <is>
          <t>Customise actions</t>
        </is>
      </c>
      <c r="B6" s="66" t="inlineStr">
        <is>
          <t>Update the Emergency Plan with property-specific actions, responsible people, due dates, evacuation routes and safe meeting locations. Pale yellow cells are intended for user input; blue cells contain calculated values.</t>
        </is>
      </c>
    </row>
    <row r="7" ht="52" customHeight="1">
      <c r="A7" s="67" t="inlineStr">
        <is>
          <t>Maintain contacts</t>
        </is>
      </c>
      <c r="B7" s="68" t="inlineStr">
        <is>
          <t>Replace sample contacts with verified local fire service, council, neighbour, medical, school, workplace, animal support and accommodation contacts. Check phone numbers, websites and warning apps before each bushfire season.</t>
        </is>
      </c>
    </row>
    <row r="8" ht="52" customHeight="1">
      <c r="A8" s="65" t="inlineStr">
        <is>
          <t>Record household needs</t>
        </is>
      </c>
      <c r="B8" s="66" t="inlineStr">
        <is>
          <t>Use the Notes / Evidence column to record household members, medicines, mobility or accessibility needs, essential documents, communications requirements and arrangements for children or visitors.</t>
        </is>
      </c>
    </row>
    <row r="9" ht="52" customHeight="1">
      <c r="A9" s="67" t="inlineStr">
        <is>
          <t>Plan for livestock and pets</t>
        </is>
      </c>
      <c r="B9" s="68" t="inlineStr">
        <is>
          <t>Record transport, identification, feed, water, carriers, agistment, animal shelter and veterinary arrangements. Confirm that evacuation destinations can accept animals before an emergency.</t>
        </is>
      </c>
    </row>
    <row r="10" ht="52" customHeight="1">
      <c r="A10" s="65" t="inlineStr">
        <is>
          <t>Follow official warnings</t>
        </is>
      </c>
      <c r="B10" s="66" t="inlineStr">
        <is>
          <t>Monitor official warnings from the relevant state or territory fire service. Follow local advice, fire danger ratings, road closures and evacuation directions. Do not rely on this workbook as a live warning source.</t>
        </is>
      </c>
    </row>
    <row r="11" ht="52" customHeight="1">
      <c r="A11" s="67" t="inlineStr">
        <is>
          <t>Leave early</t>
        </is>
      </c>
      <c r="B11" s="68" t="inlineStr">
        <is>
          <t>Agree evacuation triggers in advance and leave early when directed or when conditions become unsafe. Call Triple Zero (000) for life-threatening emergencies. Keep printed and offline copies accessible.</t>
        </is>
      </c>
    </row>
    <row r="12" ht="52" customHeight="1">
      <c r="A12" s="65" t="inlineStr">
        <is>
          <t>Review regularly</t>
        </is>
      </c>
      <c r="B12" s="66" t="inlineStr">
        <is>
          <t>Review the plan before each bushfire season and after any property change, household change, contact change, new livestock or pet arrangement, or bushfire event. Record evidence and costs as actions are completed.</t>
        </is>
      </c>
    </row>
    <row r="13"/>
    <row r="14"/>
    <row r="15" ht="34" customHeight="1">
      <c r="A15" s="69" t="inlineStr">
        <is>
          <t>Workbook sheets</t>
        </is>
      </c>
      <c r="B15" s="69" t="inlineStr">
        <is>
          <t>Emergency Plan: action register and costs. Contacts: emergency and support directory. Dashboard: summary, alerts and charts. Instructions: planning guidance.</t>
        </is>
      </c>
    </row>
  </sheetData>
  <mergeCells count="1">
    <mergeCell ref="A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2026-09-23T14:19:56Z</dcterms:created>
  <dcterms:modified xmlns:dcterms="http://purl.org/dc/terms/" xmlns:xsi="http://www.w3.org/2001/XMLSchema-instance" xsi:type="dcterms:W3CDTF">2026-09-23T14:19:56Z</dcterms:modified>
</cp:coreProperties>
</file>