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ill Comparison" sheetId="1" state="visible" r:id="rId1"/>
    <sheet xmlns:r="http://schemas.openxmlformats.org/officeDocument/2006/relationships" name="Dashboard" sheetId="2" state="visible" r:id="rId2"/>
    <sheet xmlns:r="http://schemas.openxmlformats.org/officeDocument/2006/relationships" name="Instructions" sheetId="3" state="visible" r:id="rId3"/>
  </sheets>
  <definedNames>
    <definedName name="_xlnm._FilterDatabase" localSheetId="0" hidden="1">'Bill Comparison'!$A$9:$W$109</definedName>
    <definedName name="_xlnm.Print_Area" localSheetId="0">'Bill Comparison'!$A$1:$Y$20</definedName>
    <definedName name="_xlnm._FilterDatabase" localSheetId="1" hidden="1">'Dashboard'!$A$41:$F$141</definedName>
    <definedName name="_xlnm.Print_Area" localSheetId="1">'Dashboard'!$A$1:$R$141</definedName>
    <definedName name="_xlnm.Print_Area" localSheetId="2">'Instructions'!$A$1:$B$15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.00"/>
    <numFmt numFmtId="165" formatCode="0.00&quot;%&quot;"/>
  </numFmts>
  <fonts count="7">
    <font>
      <name val="Calibri"/>
      <family val="2"/>
      <color theme="1"/>
      <sz val="11"/>
      <scheme val="minor"/>
    </font>
    <font>
      <name val="Aptos Display"/>
      <b val="1"/>
      <color rgb="00FFFFFF"/>
      <sz val="16"/>
    </font>
    <font>
      <name val="Aptos"/>
      <i val="1"/>
      <color rgb="00475569"/>
      <sz val="9"/>
    </font>
    <font>
      <name val="Aptos"/>
      <b val="1"/>
      <color rgb="00FFFFFF"/>
      <sz val="11"/>
    </font>
    <font>
      <name val="Aptos"/>
      <b val="1"/>
      <color rgb="00FFFFFF"/>
      <sz val="10"/>
    </font>
    <font>
      <name val="Aptos"/>
      <color rgb="001E293B"/>
      <sz val="10"/>
    </font>
    <font>
      <name val="Aptos"/>
      <b val="1"/>
      <color rgb="00166534"/>
      <sz val="10"/>
    </font>
  </fonts>
  <fills count="8">
    <fill>
      <patternFill/>
    </fill>
    <fill>
      <patternFill patternType="gray125"/>
    </fill>
    <fill>
      <patternFill patternType="solid">
        <fgColor rgb="001E293B"/>
      </patternFill>
    </fill>
    <fill>
      <patternFill patternType="solid">
        <fgColor rgb="000F766E"/>
      </patternFill>
    </fill>
    <fill>
      <patternFill patternType="solid">
        <fgColor rgb="0014B8A6"/>
      </patternFill>
    </fill>
    <fill>
      <patternFill patternType="solid">
        <fgColor rgb="00FFFBEB"/>
      </patternFill>
    </fill>
    <fill>
      <patternFill patternType="solid">
        <fgColor rgb="00F0FDFA"/>
      </patternFill>
    </fill>
    <fill>
      <patternFill patternType="solid">
        <fgColor rgb="00FFFFFF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44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left" vertical="center" wrapText="1"/>
    </xf>
    <xf numFmtId="0" fontId="4" fillId="4" borderId="1" applyAlignment="1" pivotButton="0" quotePrefix="0" xfId="0">
      <alignment horizontal="left" vertical="center" wrapText="1"/>
    </xf>
    <xf numFmtId="9" fontId="5" fillId="5" borderId="1" applyAlignment="1" pivotButton="0" quotePrefix="0" xfId="0">
      <alignment horizontal="left" vertical="center" wrapText="1"/>
    </xf>
    <xf numFmtId="1" fontId="5" fillId="5" borderId="1" applyAlignment="1" pivotButton="0" quotePrefix="0" xfId="0">
      <alignment horizontal="left" vertical="center" wrapText="1"/>
    </xf>
    <xf numFmtId="0" fontId="5" fillId="5" borderId="1" applyAlignment="1" pivotButton="0" quotePrefix="0" xfId="0">
      <alignment horizontal="left" vertical="center" wrapText="1"/>
    </xf>
    <xf numFmtId="0" fontId="5" fillId="6" borderId="1" applyAlignment="1" pivotButton="0" quotePrefix="0" xfId="0">
      <alignment horizontal="left" vertical="center" wrapText="1"/>
    </xf>
    <xf numFmtId="0" fontId="5" fillId="5" borderId="1" applyAlignment="1" pivotButton="0" quotePrefix="0" xfId="0">
      <alignment horizontal="center" vertical="center" wrapText="1"/>
    </xf>
    <xf numFmtId="2" fontId="5" fillId="5" borderId="1" applyAlignment="1" pivotButton="0" quotePrefix="0" xfId="0">
      <alignment horizontal="right" vertical="center"/>
    </xf>
    <xf numFmtId="3" fontId="5" fillId="5" borderId="1" applyAlignment="1" pivotButton="0" quotePrefix="0" xfId="0">
      <alignment horizontal="right" vertical="center"/>
    </xf>
    <xf numFmtId="9" fontId="5" fillId="5" borderId="1" applyAlignment="1" pivotButton="0" quotePrefix="0" xfId="0">
      <alignment horizontal="right" vertical="center"/>
    </xf>
    <xf numFmtId="164" fontId="5" fillId="6" borderId="1" applyAlignment="1" pivotButton="0" quotePrefix="0" xfId="0">
      <alignment horizontal="right" vertical="center"/>
    </xf>
    <xf numFmtId="1" fontId="5" fillId="6" borderId="1" applyAlignment="1" pivotButton="0" quotePrefix="0" xfId="0">
      <alignment horizontal="center" vertical="center" wrapText="1"/>
    </xf>
    <xf numFmtId="0" fontId="5" fillId="7" borderId="1" applyAlignment="1" pivotButton="0" quotePrefix="0" xfId="0">
      <alignment horizontal="left" vertical="center" wrapText="1"/>
    </xf>
    <xf numFmtId="164" fontId="5" fillId="7" borderId="1" applyAlignment="1" pivotButton="0" quotePrefix="0" xfId="0">
      <alignment horizontal="right" vertical="center"/>
    </xf>
    <xf numFmtId="1" fontId="5" fillId="7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164" fontId="6" fillId="6" borderId="1" applyAlignment="1" pivotButton="0" quotePrefix="0" xfId="0">
      <alignment horizontal="center" vertical="center" wrapText="1"/>
    </xf>
    <xf numFmtId="1" fontId="6" fillId="6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  <xf numFmtId="0" fontId="5" fillId="7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left" vertical="top" wrapText="1"/>
    </xf>
    <xf numFmtId="0" fontId="5" fillId="7" borderId="1" applyAlignment="1" pivotButton="0" quotePrefix="0" xfId="0">
      <alignment horizontal="left" vertical="top" wrapText="1"/>
    </xf>
    <xf numFmtId="0" fontId="3" fillId="3" borderId="1" applyAlignment="1" pivotButton="0" quotePrefix="0" xfId="0">
      <alignment horizontal="center" vertical="center" wrapText="1" shrinkToFit="1"/>
    </xf>
    <xf numFmtId="0" fontId="0" fillId="0" borderId="0" applyAlignment="1" pivotButton="0" quotePrefix="0" xfId="0">
      <alignment horizontal="center" vertical="center" wrapText="1" shrinkToFit="1"/>
    </xf>
    <xf numFmtId="165" fontId="5" fillId="5" borderId="1" applyAlignment="1" pivotButton="0" quotePrefix="0" xfId="0">
      <alignment horizontal="right" vertical="center"/>
    </xf>
    <xf numFmtId="10" fontId="5" fillId="5" borderId="1" applyAlignment="1" pivotButton="0" quotePrefix="0" xfId="0">
      <alignment horizontal="right" vertical="center"/>
    </xf>
    <xf numFmtId="0" fontId="1" fillId="2" borderId="0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 wrapText="1"/>
    </xf>
    <xf numFmtId="0" fontId="5" fillId="5" borderId="1" applyAlignment="1" pivotButton="0" quotePrefix="0" xfId="0">
      <alignment horizontal="left" vertical="center" wrapText="1"/>
    </xf>
    <xf numFmtId="164" fontId="6" fillId="6" borderId="1" applyAlignment="1" pivotButton="0" quotePrefix="0" xfId="0">
      <alignment horizontal="center" vertical="center" wrapText="1"/>
    </xf>
    <xf numFmtId="1" fontId="6" fillId="6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left" vertical="center" wrapText="1"/>
    </xf>
    <xf numFmtId="0" fontId="3" fillId="3" borderId="1" applyAlignment="1" pivotButton="0" quotePrefix="0" xfId="0">
      <alignment horizontal="center" vertical="center" wrapText="1"/>
    </xf>
    <xf numFmtId="164" fontId="5" fillId="6" borderId="1" applyAlignment="1" pivotButton="0" quotePrefix="0" xfId="0">
      <alignment horizontal="right" vertical="center" wrapText="1"/>
    </xf>
    <xf numFmtId="0" fontId="5" fillId="6" borderId="1" applyAlignment="1" pivotButton="0" quotePrefix="0" xfId="0">
      <alignment horizontal="center" vertical="center" wrapText="1"/>
    </xf>
    <xf numFmtId="1" fontId="5" fillId="6" borderId="1" applyAlignment="1" pivotButton="0" quotePrefix="0" xfId="0">
      <alignment horizontal="center" vertical="center" wrapText="1"/>
    </xf>
    <xf numFmtId="0" fontId="5" fillId="7" borderId="1" applyAlignment="1" pivotButton="0" quotePrefix="0" xfId="0">
      <alignment horizontal="left" vertical="center" wrapText="1"/>
    </xf>
    <xf numFmtId="164" fontId="5" fillId="7" borderId="1" applyAlignment="1" pivotButton="0" quotePrefix="0" xfId="0">
      <alignment horizontal="right" vertical="center" wrapText="1"/>
    </xf>
    <xf numFmtId="0" fontId="5" fillId="7" borderId="1" applyAlignment="1" pivotButton="0" quotePrefix="0" xfId="0">
      <alignment horizontal="center" vertical="center" wrapText="1"/>
    </xf>
    <xf numFmtId="1" fontId="5" fillId="7" borderId="1" applyAlignment="1" pivotButton="0" quotePrefix="0" xfId="0">
      <alignment horizontal="center" vertical="center" wrapText="1"/>
    </xf>
  </cellXfs>
  <cellStyles count="1">
    <cellStyle name="Normal" xfId="0" builtinId="0" hidden="0"/>
  </cellStyles>
  <dxfs count="2">
    <dxf>
      <font>
        <name val="Aptos"/>
        <b val="1"/>
        <color rgb="00166534"/>
        <sz val="10"/>
      </font>
      <fill>
        <patternFill patternType="solid">
          <fgColor rgb="0022C55E"/>
        </patternFill>
      </fill>
    </dxf>
    <dxf>
      <font>
        <name val="Aptos"/>
        <b val="1"/>
        <color rgb="00991B1B"/>
        <sz val="10"/>
      </font>
      <fill>
        <patternFill patternType="solid">
          <fgColor rgb="00DC262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Estimated Annual Cost by Provider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'Dashboard'!E41</f>
            </strRef>
          </tx>
          <spPr>
            <a:solidFill xmlns:a="http://schemas.openxmlformats.org/drawingml/2006/main">
              <a:srgbClr val="0F766E"/>
            </a:solidFill>
            <a:ln xmlns:a="http://schemas.openxmlformats.org/drawingml/2006/main">
              <a:solidFill>
                <a:srgbClr val="0F766E"/>
              </a:solidFill>
              <a:prstDash val="solid"/>
            </a:ln>
          </spPr>
          <cat>
            <numRef>
              <f>'Dashboard'!$B$42:$B$141</f>
            </numRef>
          </cat>
          <val>
            <numRef>
              <f>'Dashboard'!$E$42:$E$141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Provider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Annual cost (AUD)</a:t>
                </a:r>
              </a:p>
            </rich>
          </tx>
        </title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Estimated Monthly Cost by Plan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'Dashboard'!F41</f>
            </strRef>
          </tx>
          <spPr>
            <a:solidFill xmlns:a="http://schemas.openxmlformats.org/drawingml/2006/main">
              <a:srgbClr val="14B8A6"/>
            </a:solidFill>
            <a:ln xmlns:a="http://schemas.openxmlformats.org/drawingml/2006/main">
              <a:solidFill>
                <a:srgbClr val="14B8A6"/>
              </a:solidFill>
              <a:prstDash val="solid"/>
            </a:ln>
          </spPr>
          <cat>
            <numRef>
              <f>'Dashboard'!$C$42:$C$141</f>
            </numRef>
          </cat>
          <val>
            <numRef>
              <f>'Dashboard'!$F$42:$F$141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Monthly cost (AUD)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Plan</a:t>
                </a:r>
              </a:p>
            </rich>
          </tx>
        </title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Plans Compared by State</a:t>
            </a:r>
          </a:p>
        </rich>
      </tx>
    </title>
    <plotArea>
      <doughnutChart>
        <varyColors val="1"/>
        <ser>
          <idx val="0"/>
          <order val="0"/>
          <tx>
            <strRef>
              <f>'Dashboard'!I41</f>
            </strRef>
          </tx>
          <spPr>
            <a:solidFill xmlns:a="http://schemas.openxmlformats.org/drawingml/2006/main">
              <a:srgbClr val="0F766E"/>
            </a:solidFill>
            <a:ln xmlns:a="http://schemas.openxmlformats.org/drawingml/2006/main">
              <a:prstDash val="solid"/>
            </a:ln>
          </spPr>
          <cat>
            <numRef>
              <f>'Dashboard'!$H$42:$H$49</f>
            </numRef>
          </cat>
          <val>
            <numRef>
              <f>'Dashboard'!$I$42:$I$49</f>
            </numRef>
          </val>
        </ser>
        <firstSliceAng val="0"/>
        <holeSize val="55"/>
      </doughnutChart>
    </plotArea>
    <legend>
      <legendPos val="b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0</col>
      <colOff>0</colOff>
      <row>7</row>
      <rowOff>0</rowOff>
    </from>
    <ext cx="540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9</col>
      <colOff>0</colOff>
      <row>7</row>
      <rowOff>0</rowOff>
    </from>
    <ext cx="540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0</col>
      <colOff>0</colOff>
      <row>23</row>
      <rowOff>0</rowOff>
    </from>
    <ext cx="5400000" cy="288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Y109"/>
  <sheetViews>
    <sheetView showGridLines="0" zoomScale="55" zoomScaleNormal="55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3" customWidth="1" min="1" max="1"/>
    <col width="20" customWidth="1" min="2" max="2"/>
    <col width="25" customWidth="1" min="3" max="3"/>
    <col width="10" customWidth="1" min="4" max="4"/>
    <col width="20" customWidth="1" min="5" max="5"/>
    <col width="19.38" customWidth="1" min="6" max="6"/>
    <col width="17.04" customWidth="1" min="7" max="7"/>
    <col width="24.84" customWidth="1" min="8" max="8"/>
    <col width="24.84" customWidth="1" min="9" max="9"/>
    <col width="24.06" customWidth="1" min="10" max="10"/>
    <col width="24.84" customWidth="1" min="11" max="11"/>
    <col width="28" customWidth="1" min="12" max="12"/>
    <col width="13" customWidth="1" min="13" max="13"/>
    <col width="24.06" customWidth="1" min="14" max="14"/>
    <col width="23.28" customWidth="1" min="15" max="15"/>
    <col width="28" customWidth="1" min="16" max="16"/>
    <col width="19.38" customWidth="1" min="17" max="17"/>
    <col width="26.4" customWidth="1" min="18" max="18"/>
    <col width="13" customWidth="1" min="19" max="19"/>
    <col width="27.18" customWidth="1" min="20" max="20"/>
    <col width="20.16" customWidth="1" min="21" max="21"/>
    <col width="11" customWidth="1" min="22" max="22"/>
    <col width="24" customWidth="1" min="23" max="23"/>
    <col width="28" customWidth="1" min="24" max="24"/>
    <col width="38" customWidth="1" min="25" max="25"/>
  </cols>
  <sheetData>
    <row r="1" ht="28" customHeight="1">
      <c r="A1" s="1" t="inlineStr">
        <is>
          <t>Electricity Bill Comparison | Australian Estimate Template</t>
        </is>
      </c>
    </row>
    <row r="2">
      <c r="X2" s="2" t="inlineStr">
        <is>
          <t>Comparison assumptions</t>
        </is>
      </c>
      <c r="Y2" s="2" t="inlineStr">
        <is>
          <t>Value</t>
        </is>
      </c>
    </row>
    <row r="3">
      <c r="A3" s="3" t="inlineStr">
        <is>
          <t>All figures are estimates only and are not official retailer quotes. Check current Energy Price Fact Sheets before choosing a plan.</t>
        </is>
      </c>
      <c r="X3" s="4" t="inlineStr">
        <is>
          <t>GST rate</t>
        </is>
      </c>
      <c r="Y3" s="5" t="n">
        <v>0.1</v>
      </c>
    </row>
    <row r="4">
      <c r="X4" s="4" t="inlineStr">
        <is>
          <t>Days per year</t>
        </is>
      </c>
      <c r="Y4" s="6" t="n">
        <v>365</v>
      </c>
    </row>
    <row r="5">
      <c r="X5" s="4" t="inlineStr">
        <is>
          <t>Comparison basis</t>
        </is>
      </c>
      <c r="Y5" s="7" t="inlineStr">
        <is>
          <t>Estimated annual usage</t>
        </is>
      </c>
    </row>
    <row r="6">
      <c r="X6" s="4" t="inlineStr">
        <is>
          <t>Financial year</t>
        </is>
      </c>
      <c r="Y6" s="7" t="inlineStr">
        <is>
          <t>01/07/2026 – 30/06/2027</t>
        </is>
      </c>
    </row>
    <row r="7">
      <c r="X7" s="4" t="inlineStr">
        <is>
          <t>Solar credit treatment</t>
        </is>
      </c>
      <c r="Y7" s="7" t="inlineStr">
        <is>
          <t>Deducted from electricity charges before GST</t>
        </is>
      </c>
    </row>
    <row r="8"/>
    <row r="9" ht="42" customHeight="1">
      <c r="A9" s="25" t="inlineStr">
        <is>
          <t>Plan ID</t>
        </is>
      </c>
      <c r="B9" s="25" t="inlineStr">
        <is>
          <t>Provider</t>
        </is>
      </c>
      <c r="C9" s="25" t="inlineStr">
        <is>
          <t>Plan Name</t>
        </is>
      </c>
      <c r="D9" s="25" t="inlineStr">
        <is>
          <t>State</t>
        </is>
      </c>
      <c r="E9" s="25" t="inlineStr">
        <is>
          <t>Distribution Zone</t>
        </is>
      </c>
      <c r="F9" s="25" t="inlineStr">
        <is>
          <t>Supply Charge (c/day)</t>
        </is>
      </c>
      <c r="G9" s="25" t="inlineStr">
        <is>
          <t>Usage Rate (c/kWh)</t>
        </is>
      </c>
      <c r="H9" s="25" t="inlineStr">
        <is>
          <t>Controlled Load Rate (c/kWh)</t>
        </is>
      </c>
      <c r="I9" s="25" t="inlineStr">
        <is>
          <t>Estimated Annual Usage (kWh)</t>
        </is>
      </c>
      <c r="J9" s="25" t="inlineStr">
        <is>
          <t>Controlled Load Usage (kWh)</t>
        </is>
      </c>
      <c r="K9" s="25" t="inlineStr">
        <is>
          <t>Solar Feed-in Tariff (c/kWh)</t>
        </is>
      </c>
      <c r="L9" s="25" t="inlineStr">
        <is>
          <t>Estimated Annual Solar Export (kWh)</t>
        </is>
      </c>
      <c r="M9" s="25" t="inlineStr">
        <is>
          <t>Discount (%)</t>
        </is>
      </c>
      <c r="N9" s="25" t="inlineStr">
        <is>
          <t>Annual Supply Cost (ex GST)</t>
        </is>
      </c>
      <c r="O9" s="25" t="inlineStr">
        <is>
          <t>Annual Usage Cost (ex GST)</t>
        </is>
      </c>
      <c r="P9" s="25" t="inlineStr">
        <is>
          <t>Annual Controlled Load Cost (ex GST)</t>
        </is>
      </c>
      <c r="Q9" s="25" t="inlineStr">
        <is>
          <t>Solar Credit (ex GST)</t>
        </is>
      </c>
      <c r="R9" s="25" t="inlineStr">
        <is>
          <t>Estimated Annual Cost (ex GST)</t>
        </is>
      </c>
      <c r="S9" s="25" t="inlineStr">
        <is>
          <t>GST (10%)</t>
        </is>
      </c>
      <c r="T9" s="25" t="inlineStr">
        <is>
          <t>Estimated Annual Cost (inc GST)</t>
        </is>
      </c>
      <c r="U9" s="25" t="inlineStr">
        <is>
          <t>Estimated Monthly Cost</t>
        </is>
      </c>
      <c r="V9" s="25" t="inlineStr">
        <is>
          <t>Cost Rank</t>
        </is>
      </c>
      <c r="W9" s="25" t="inlineStr">
        <is>
          <t>Recommendation</t>
        </is>
      </c>
      <c r="X9" s="26" t="n"/>
      <c r="Y9" s="26" t="n"/>
    </row>
    <row r="10">
      <c r="A10" s="8" t="inlineStr">
        <is>
          <t>EBC-001</t>
        </is>
      </c>
      <c r="B10" s="7" t="inlineStr">
        <is>
          <t>Origin Energy</t>
        </is>
      </c>
      <c r="C10" s="7" t="inlineStr">
        <is>
          <t>Everyday Saver</t>
        </is>
      </c>
      <c r="D10" s="9" t="inlineStr">
        <is>
          <t>NSW</t>
        </is>
      </c>
      <c r="E10" s="7" t="inlineStr">
        <is>
          <t>Ausgrid</t>
        </is>
      </c>
      <c r="F10" s="10" t="n">
        <v>104.5</v>
      </c>
      <c r="G10" s="27" t="n">
        <v>31.2</v>
      </c>
      <c r="H10" s="27" t="n">
        <v>22</v>
      </c>
      <c r="I10" s="11" t="n">
        <v>4650</v>
      </c>
      <c r="J10" s="11" t="n">
        <v>750</v>
      </c>
      <c r="K10" s="10" t="n">
        <v>6</v>
      </c>
      <c r="L10" s="11" t="n">
        <v>1800</v>
      </c>
      <c r="M10" s="28" t="n">
        <v>0.08</v>
      </c>
      <c r="N10" s="13">
        <f>IF($A10="","",F10*'Bill Comparison'!$Y$4/100)</f>
        <v/>
      </c>
      <c r="O10" s="13">
        <f>IF($A10="","",G10*I10/100)</f>
        <v/>
      </c>
      <c r="P10" s="13">
        <f>IF($A10="","",H10*J10/100)</f>
        <v/>
      </c>
      <c r="Q10" s="13">
        <f>IF($A10="","",K10*L10/100)</f>
        <v/>
      </c>
      <c r="R10" s="13">
        <f>IF($A10="","",SUM(N10:P10)-Q10)</f>
        <v/>
      </c>
      <c r="S10" s="13">
        <f>IF($A10="","",R10*'Bill Comparison'!$Y$3)</f>
        <v/>
      </c>
      <c r="T10" s="13">
        <f>IF($A10="","",R10+S10)</f>
        <v/>
      </c>
      <c r="U10" s="13">
        <f>IF($A10="","",T10/12)</f>
        <v/>
      </c>
      <c r="V10" s="14">
        <f>IF($A10="","",RANK(T10,$T$10:$T$109,1))</f>
        <v/>
      </c>
      <c r="W10" s="8">
        <f>IF($A10="","",IF(V10=1,"Lowest estimated cost",IF(T10&lt;=AVERAGE($T$10:$T$109),"Competitive","Review")))</f>
        <v/>
      </c>
    </row>
    <row r="11">
      <c r="A11" s="15" t="inlineStr">
        <is>
          <t>EBC-002</t>
        </is>
      </c>
      <c r="B11" s="7" t="inlineStr">
        <is>
          <t>AGL</t>
        </is>
      </c>
      <c r="C11" s="7" t="inlineStr">
        <is>
          <t>Value Saver</t>
        </is>
      </c>
      <c r="D11" s="9" t="inlineStr">
        <is>
          <t>VIC</t>
        </is>
      </c>
      <c r="E11" s="7" t="inlineStr">
        <is>
          <t>CitiPower</t>
        </is>
      </c>
      <c r="F11" s="10" t="n">
        <v>108.9</v>
      </c>
      <c r="G11" s="27" t="n">
        <v>29.8</v>
      </c>
      <c r="H11" s="27" t="n">
        <v>20.5</v>
      </c>
      <c r="I11" s="11" t="n">
        <v>4400</v>
      </c>
      <c r="J11" s="11" t="n">
        <v>620</v>
      </c>
      <c r="K11" s="10" t="n">
        <v>5.5</v>
      </c>
      <c r="L11" s="11" t="n">
        <v>1500</v>
      </c>
      <c r="M11" s="28" t="n">
        <v>0.1</v>
      </c>
      <c r="N11" s="16">
        <f>IF($A11="","",F11*'Bill Comparison'!$Y$4/100)</f>
        <v/>
      </c>
      <c r="O11" s="16">
        <f>IF($A11="","",G11*I11/100)</f>
        <v/>
      </c>
      <c r="P11" s="16">
        <f>IF($A11="","",H11*J11/100)</f>
        <v/>
      </c>
      <c r="Q11" s="16">
        <f>IF($A11="","",K11*L11/100)</f>
        <v/>
      </c>
      <c r="R11" s="16">
        <f>IF($A11="","",SUM(N11:P11)-Q11)</f>
        <v/>
      </c>
      <c r="S11" s="16">
        <f>IF($A11="","",R11*'Bill Comparison'!$Y$3)</f>
        <v/>
      </c>
      <c r="T11" s="16">
        <f>IF($A11="","",R11+S11)</f>
        <v/>
      </c>
      <c r="U11" s="16">
        <f>IF($A11="","",T11/12)</f>
        <v/>
      </c>
      <c r="V11" s="17">
        <f>IF($A11="","",RANK(T11,$T$10:$T$109,1))</f>
        <v/>
      </c>
      <c r="W11" s="15">
        <f>IF($A11="","",IF(V11=1,"Lowest estimated cost",IF(T11&lt;=AVERAGE($T$10:$T$109),"Competitive","Review")))</f>
        <v/>
      </c>
    </row>
    <row r="12">
      <c r="A12" s="8" t="inlineStr">
        <is>
          <t>EBC-003</t>
        </is>
      </c>
      <c r="B12" s="7" t="inlineStr">
        <is>
          <t>EnergyAustralia</t>
        </is>
      </c>
      <c r="C12" s="7" t="inlineStr">
        <is>
          <t>Flexi Plan</t>
        </is>
      </c>
      <c r="D12" s="9" t="inlineStr">
        <is>
          <t>QLD</t>
        </is>
      </c>
      <c r="E12" s="7" t="inlineStr">
        <is>
          <t>Energex</t>
        </is>
      </c>
      <c r="F12" s="10" t="n">
        <v>101.2</v>
      </c>
      <c r="G12" s="27" t="n">
        <v>28.9</v>
      </c>
      <c r="H12" s="27" t="n">
        <v>21.8</v>
      </c>
      <c r="I12" s="11" t="n">
        <v>4800</v>
      </c>
      <c r="J12" s="11" t="n">
        <v>700</v>
      </c>
      <c r="K12" s="10" t="n">
        <v>8</v>
      </c>
      <c r="L12" s="11" t="n">
        <v>2200</v>
      </c>
      <c r="M12" s="28" t="n">
        <v>0.05</v>
      </c>
      <c r="N12" s="13">
        <f>IF($A12="","",F12*'Bill Comparison'!$Y$4/100)</f>
        <v/>
      </c>
      <c r="O12" s="13">
        <f>IF($A12="","",G12*I12/100)</f>
        <v/>
      </c>
      <c r="P12" s="13">
        <f>IF($A12="","",H12*J12/100)</f>
        <v/>
      </c>
      <c r="Q12" s="13">
        <f>IF($A12="","",K12*L12/100)</f>
        <v/>
      </c>
      <c r="R12" s="13">
        <f>IF($A12="","",SUM(N12:P12)-Q12)</f>
        <v/>
      </c>
      <c r="S12" s="13">
        <f>IF($A12="","",R12*'Bill Comparison'!$Y$3)</f>
        <v/>
      </c>
      <c r="T12" s="13">
        <f>IF($A12="","",R12+S12)</f>
        <v/>
      </c>
      <c r="U12" s="13">
        <f>IF($A12="","",T12/12)</f>
        <v/>
      </c>
      <c r="V12" s="14">
        <f>IF($A12="","",RANK(T12,$T$10:$T$109,1))</f>
        <v/>
      </c>
      <c r="W12" s="8">
        <f>IF($A12="","",IF(V12=1,"Lowest estimated cost",IF(T12&lt;=AVERAGE($T$10:$T$109),"Competitive","Review")))</f>
        <v/>
      </c>
    </row>
    <row r="13">
      <c r="A13" s="15" t="inlineStr">
        <is>
          <t>EBC-004</t>
        </is>
      </c>
      <c r="B13" s="7" t="inlineStr">
        <is>
          <t>Red Energy</t>
        </is>
      </c>
      <c r="C13" s="7" t="inlineStr">
        <is>
          <t>Living Energy Saver</t>
        </is>
      </c>
      <c r="D13" s="9" t="inlineStr">
        <is>
          <t>SA</t>
        </is>
      </c>
      <c r="E13" s="7" t="inlineStr">
        <is>
          <t>SA Power Networks</t>
        </is>
      </c>
      <c r="F13" s="10" t="n">
        <v>116.7</v>
      </c>
      <c r="G13" s="27" t="n">
        <v>36.8</v>
      </c>
      <c r="H13" s="27" t="n">
        <v>27.5</v>
      </c>
      <c r="I13" s="11" t="n">
        <v>4200</v>
      </c>
      <c r="J13" s="11" t="n">
        <v>550</v>
      </c>
      <c r="K13" s="10" t="n">
        <v>7.2</v>
      </c>
      <c r="L13" s="11" t="n">
        <v>1050</v>
      </c>
      <c r="M13" s="28" t="n">
        <v>0.12</v>
      </c>
      <c r="N13" s="16">
        <f>IF($A13="","",F13*'Bill Comparison'!$Y$4/100)</f>
        <v/>
      </c>
      <c r="O13" s="16">
        <f>IF($A13="","",G13*I13/100)</f>
        <v/>
      </c>
      <c r="P13" s="16">
        <f>IF($A13="","",H13*J13/100)</f>
        <v/>
      </c>
      <c r="Q13" s="16">
        <f>IF($A13="","",K13*L13/100)</f>
        <v/>
      </c>
      <c r="R13" s="16">
        <f>IF($A13="","",SUM(N13:P13)-Q13)</f>
        <v/>
      </c>
      <c r="S13" s="16">
        <f>IF($A13="","",R13*'Bill Comparison'!$Y$3)</f>
        <v/>
      </c>
      <c r="T13" s="16">
        <f>IF($A13="","",R13+S13)</f>
        <v/>
      </c>
      <c r="U13" s="16">
        <f>IF($A13="","",T13/12)</f>
        <v/>
      </c>
      <c r="V13" s="17">
        <f>IF($A13="","",RANK(T13,$T$10:$T$109,1))</f>
        <v/>
      </c>
      <c r="W13" s="15">
        <f>IF($A13="","",IF(V13=1,"Lowest estimated cost",IF(T13&lt;=AVERAGE($T$10:$T$109),"Competitive","Review")))</f>
        <v/>
      </c>
    </row>
    <row r="14">
      <c r="A14" s="8" t="inlineStr">
        <is>
          <t>EBC-005</t>
        </is>
      </c>
      <c r="B14" s="7" t="inlineStr">
        <is>
          <t>Synergy</t>
        </is>
      </c>
      <c r="C14" s="7" t="inlineStr">
        <is>
          <t>Home Plan</t>
        </is>
      </c>
      <c r="D14" s="9" t="inlineStr">
        <is>
          <t>WA</t>
        </is>
      </c>
      <c r="E14" s="7" t="inlineStr">
        <is>
          <t>Western Power</t>
        </is>
      </c>
      <c r="F14" s="10" t="n">
        <v>96.40000000000001</v>
      </c>
      <c r="G14" s="27" t="n">
        <v>25.6</v>
      </c>
      <c r="H14" s="27" t="n">
        <v>18.9</v>
      </c>
      <c r="I14" s="11" t="n">
        <v>4500</v>
      </c>
      <c r="J14" s="11" t="n">
        <v>650</v>
      </c>
      <c r="K14" s="10" t="n">
        <v>3</v>
      </c>
      <c r="L14" s="11" t="n">
        <v>500</v>
      </c>
      <c r="M14" s="28" t="n">
        <v>0</v>
      </c>
      <c r="N14" s="13">
        <f>IF($A14="","",F14*'Bill Comparison'!$Y$4/100)</f>
        <v/>
      </c>
      <c r="O14" s="13">
        <f>IF($A14="","",G14*I14/100)</f>
        <v/>
      </c>
      <c r="P14" s="13">
        <f>IF($A14="","",H14*J14/100)</f>
        <v/>
      </c>
      <c r="Q14" s="13">
        <f>IF($A14="","",K14*L14/100)</f>
        <v/>
      </c>
      <c r="R14" s="13">
        <f>IF($A14="","",SUM(N14:P14)-Q14)</f>
        <v/>
      </c>
      <c r="S14" s="13">
        <f>IF($A14="","",R14*'Bill Comparison'!$Y$3)</f>
        <v/>
      </c>
      <c r="T14" s="13">
        <f>IF($A14="","",R14+S14)</f>
        <v/>
      </c>
      <c r="U14" s="13">
        <f>IF($A14="","",T14/12)</f>
        <v/>
      </c>
      <c r="V14" s="14">
        <f>IF($A14="","",RANK(T14,$T$10:$T$109,1))</f>
        <v/>
      </c>
      <c r="W14" s="8">
        <f>IF($A14="","",IF(V14=1,"Lowest estimated cost",IF(T14&lt;=AVERAGE($T$10:$T$109),"Competitive","Review")))</f>
        <v/>
      </c>
    </row>
    <row r="15">
      <c r="A15" s="15" t="inlineStr">
        <is>
          <t>EBC-006</t>
        </is>
      </c>
      <c r="B15" s="7" t="inlineStr">
        <is>
          <t>Alinta Energy</t>
        </is>
      </c>
      <c r="C15" s="7" t="inlineStr">
        <is>
          <t>Home Saver</t>
        </is>
      </c>
      <c r="D15" s="9" t="inlineStr">
        <is>
          <t>QLD</t>
        </is>
      </c>
      <c r="E15" s="7" t="inlineStr">
        <is>
          <t>Energex</t>
        </is>
      </c>
      <c r="F15" s="10" t="n">
        <v>99.8</v>
      </c>
      <c r="G15" s="27" t="n">
        <v>27.4</v>
      </c>
      <c r="H15" s="27" t="n">
        <v>20.2</v>
      </c>
      <c r="I15" s="11" t="n">
        <v>5100</v>
      </c>
      <c r="J15" s="11" t="n">
        <v>820</v>
      </c>
      <c r="K15" s="10" t="n">
        <v>7.5</v>
      </c>
      <c r="L15" s="11" t="n">
        <v>2400</v>
      </c>
      <c r="M15" s="28" t="n">
        <v>0.15</v>
      </c>
      <c r="N15" s="16">
        <f>IF($A15="","",F15*'Bill Comparison'!$Y$4/100)</f>
        <v/>
      </c>
      <c r="O15" s="16">
        <f>IF($A15="","",G15*I15/100)</f>
        <v/>
      </c>
      <c r="P15" s="16">
        <f>IF($A15="","",H15*J15/100)</f>
        <v/>
      </c>
      <c r="Q15" s="16">
        <f>IF($A15="","",K15*L15/100)</f>
        <v/>
      </c>
      <c r="R15" s="16">
        <f>IF($A15="","",SUM(N15:P15)-Q15)</f>
        <v/>
      </c>
      <c r="S15" s="16">
        <f>IF($A15="","",R15*'Bill Comparison'!$Y$3)</f>
        <v/>
      </c>
      <c r="T15" s="16">
        <f>IF($A15="","",R15+S15)</f>
        <v/>
      </c>
      <c r="U15" s="16">
        <f>IF($A15="","",T15/12)</f>
        <v/>
      </c>
      <c r="V15" s="17">
        <f>IF($A15="","",RANK(T15,$T$10:$T$109,1))</f>
        <v/>
      </c>
      <c r="W15" s="15">
        <f>IF($A15="","",IF(V15=1,"Lowest estimated cost",IF(T15&lt;=AVERAGE($T$10:$T$109),"Competitive","Review")))</f>
        <v/>
      </c>
    </row>
    <row r="16">
      <c r="A16" s="8" t="inlineStr">
        <is>
          <t>EBC-007</t>
        </is>
      </c>
      <c r="B16" s="7" t="inlineStr">
        <is>
          <t>Simply Energy</t>
        </is>
      </c>
      <c r="C16" s="7" t="inlineStr">
        <is>
          <t>Simply Saver</t>
        </is>
      </c>
      <c r="D16" s="9" t="inlineStr">
        <is>
          <t>VIC</t>
        </is>
      </c>
      <c r="E16" s="7" t="inlineStr">
        <is>
          <t>Powercor</t>
        </is>
      </c>
      <c r="F16" s="10" t="n">
        <v>112.3</v>
      </c>
      <c r="G16" s="27" t="n">
        <v>30.6</v>
      </c>
      <c r="H16" s="27" t="n">
        <v>23.4</v>
      </c>
      <c r="I16" s="11" t="n">
        <v>3900</v>
      </c>
      <c r="J16" s="11" t="n">
        <v>480</v>
      </c>
      <c r="K16" s="10" t="n">
        <v>5</v>
      </c>
      <c r="L16" s="11" t="n">
        <v>900</v>
      </c>
      <c r="M16" s="28" t="n">
        <v>0.06</v>
      </c>
      <c r="N16" s="13">
        <f>IF($A16="","",F16*'Bill Comparison'!$Y$4/100)</f>
        <v/>
      </c>
      <c r="O16" s="13">
        <f>IF($A16="","",G16*I16/100)</f>
        <v/>
      </c>
      <c r="P16" s="13">
        <f>IF($A16="","",H16*J16/100)</f>
        <v/>
      </c>
      <c r="Q16" s="13">
        <f>IF($A16="","",K16*L16/100)</f>
        <v/>
      </c>
      <c r="R16" s="13">
        <f>IF($A16="","",SUM(N16:P16)-Q16)</f>
        <v/>
      </c>
      <c r="S16" s="13">
        <f>IF($A16="","",R16*'Bill Comparison'!$Y$3)</f>
        <v/>
      </c>
      <c r="T16" s="13">
        <f>IF($A16="","",R16+S16)</f>
        <v/>
      </c>
      <c r="U16" s="13">
        <f>IF($A16="","",T16/12)</f>
        <v/>
      </c>
      <c r="V16" s="14">
        <f>IF($A16="","",RANK(T16,$T$10:$T$109,1))</f>
        <v/>
      </c>
      <c r="W16" s="8">
        <f>IF($A16="","",IF(V16=1,"Lowest estimated cost",IF(T16&lt;=AVERAGE($T$10:$T$109),"Competitive","Review")))</f>
        <v/>
      </c>
    </row>
    <row r="17">
      <c r="A17" s="15" t="inlineStr">
        <is>
          <t>EBC-008</t>
        </is>
      </c>
      <c r="B17" s="7" t="inlineStr">
        <is>
          <t>Momentum Energy</t>
        </is>
      </c>
      <c r="C17" s="7" t="inlineStr">
        <is>
          <t>Warm Welcome</t>
        </is>
      </c>
      <c r="D17" s="9" t="inlineStr">
        <is>
          <t>TAS</t>
        </is>
      </c>
      <c r="E17" s="7" t="inlineStr">
        <is>
          <t>TasNetworks</t>
        </is>
      </c>
      <c r="F17" s="10" t="n">
        <v>109.5</v>
      </c>
      <c r="G17" s="27" t="n">
        <v>32.1</v>
      </c>
      <c r="H17" s="27" t="n">
        <v>24.2</v>
      </c>
      <c r="I17" s="11" t="n">
        <v>3800</v>
      </c>
      <c r="J17" s="11" t="n">
        <v>500</v>
      </c>
      <c r="K17" s="10" t="n">
        <v>8.5</v>
      </c>
      <c r="L17" s="11" t="n">
        <v>1300</v>
      </c>
      <c r="M17" s="28" t="n">
        <v>0.07000000000000001</v>
      </c>
      <c r="N17" s="16">
        <f>IF($A17="","",F17*'Bill Comparison'!$Y$4/100)</f>
        <v/>
      </c>
      <c r="O17" s="16">
        <f>IF($A17="","",G17*I17/100)</f>
        <v/>
      </c>
      <c r="P17" s="16">
        <f>IF($A17="","",H17*J17/100)</f>
        <v/>
      </c>
      <c r="Q17" s="16">
        <f>IF($A17="","",K17*L17/100)</f>
        <v/>
      </c>
      <c r="R17" s="16">
        <f>IF($A17="","",SUM(N17:P17)-Q17)</f>
        <v/>
      </c>
      <c r="S17" s="16">
        <f>IF($A17="","",R17*'Bill Comparison'!$Y$3)</f>
        <v/>
      </c>
      <c r="T17" s="16">
        <f>IF($A17="","",R17+S17)</f>
        <v/>
      </c>
      <c r="U17" s="16">
        <f>IF($A17="","",T17/12)</f>
        <v/>
      </c>
      <c r="V17" s="17">
        <f>IF($A17="","",RANK(T17,$T$10:$T$109,1))</f>
        <v/>
      </c>
      <c r="W17" s="15">
        <f>IF($A17="","",IF(V17=1,"Lowest estimated cost",IF(T17&lt;=AVERAGE($T$10:$T$109),"Competitive","Review")))</f>
        <v/>
      </c>
    </row>
    <row r="18">
      <c r="A18" s="8" t="inlineStr">
        <is>
          <t>EBC-009</t>
        </is>
      </c>
      <c r="B18" s="7" t="inlineStr">
        <is>
          <t>Powershop</t>
        </is>
      </c>
      <c r="C18" s="7" t="inlineStr">
        <is>
          <t>Power House</t>
        </is>
      </c>
      <c r="D18" s="9" t="inlineStr">
        <is>
          <t>ACT</t>
        </is>
      </c>
      <c r="E18" s="7" t="inlineStr">
        <is>
          <t>Evoenergy</t>
        </is>
      </c>
      <c r="F18" s="10" t="n">
        <v>121.8</v>
      </c>
      <c r="G18" s="27" t="n">
        <v>34.7</v>
      </c>
      <c r="H18" s="27" t="n">
        <v>26.3</v>
      </c>
      <c r="I18" s="11" t="n">
        <v>4600</v>
      </c>
      <c r="J18" s="11" t="n">
        <v>680</v>
      </c>
      <c r="K18" s="10" t="n">
        <v>9</v>
      </c>
      <c r="L18" s="11" t="n">
        <v>1700</v>
      </c>
      <c r="M18" s="28" t="n">
        <v>0.03</v>
      </c>
      <c r="N18" s="13">
        <f>IF($A18="","",F18*'Bill Comparison'!$Y$4/100)</f>
        <v/>
      </c>
      <c r="O18" s="13">
        <f>IF($A18="","",G18*I18/100)</f>
        <v/>
      </c>
      <c r="P18" s="13">
        <f>IF($A18="","",H18*J18/100)</f>
        <v/>
      </c>
      <c r="Q18" s="13">
        <f>IF($A18="","",K18*L18/100)</f>
        <v/>
      </c>
      <c r="R18" s="13">
        <f>IF($A18="","",SUM(N18:P18)-Q18)</f>
        <v/>
      </c>
      <c r="S18" s="13">
        <f>IF($A18="","",R18*'Bill Comparison'!$Y$3)</f>
        <v/>
      </c>
      <c r="T18" s="13">
        <f>IF($A18="","",R18+S18)</f>
        <v/>
      </c>
      <c r="U18" s="13">
        <f>IF($A18="","",T18/12)</f>
        <v/>
      </c>
      <c r="V18" s="14">
        <f>IF($A18="","",RANK(T18,$T$10:$T$109,1))</f>
        <v/>
      </c>
      <c r="W18" s="8">
        <f>IF($A18="","",IF(V18=1,"Lowest estimated cost",IF(T18&lt;=AVERAGE($T$10:$T$109),"Competitive","Review")))</f>
        <v/>
      </c>
    </row>
    <row r="19">
      <c r="A19" s="15" t="n"/>
      <c r="B19" s="7" t="n"/>
      <c r="C19" s="7" t="n"/>
      <c r="D19" s="9" t="n"/>
      <c r="E19" s="7" t="n"/>
      <c r="F19" s="10" t="n"/>
      <c r="G19" s="10" t="n"/>
      <c r="H19" s="10" t="n"/>
      <c r="I19" s="11" t="n"/>
      <c r="J19" s="11" t="n"/>
      <c r="K19" s="10" t="n"/>
      <c r="L19" s="11" t="n"/>
      <c r="M19" s="12" t="n"/>
      <c r="N19" s="16">
        <f>IF($A19="","",F19*'Bill Comparison'!$Y$4/100)</f>
        <v/>
      </c>
      <c r="O19" s="16">
        <f>IF($A19="","",G19*I19/100)</f>
        <v/>
      </c>
      <c r="P19" s="16">
        <f>IF($A19="","",H19*J19/100)</f>
        <v/>
      </c>
      <c r="Q19" s="16">
        <f>IF($A19="","",K19*L19/100)</f>
        <v/>
      </c>
      <c r="R19" s="16">
        <f>IF($A19="","",SUM(N19:P19)-Q19)</f>
        <v/>
      </c>
      <c r="S19" s="16">
        <f>IF($A19="","",R19*'Bill Comparison'!$Y$3)</f>
        <v/>
      </c>
      <c r="T19" s="16">
        <f>IF($A19="","",R19+S19)</f>
        <v/>
      </c>
      <c r="U19" s="16">
        <f>IF($A19="","",T19/12)</f>
        <v/>
      </c>
      <c r="V19" s="17">
        <f>IF($A19="","",RANK(T19,$T$10:$T$109,1))</f>
        <v/>
      </c>
      <c r="W19" s="15">
        <f>IF($A19="","",IF(V19=1,"Lowest estimated cost",IF(T19&lt;=AVERAGE($T$10:$T$109),"Competitive","Review")))</f>
        <v/>
      </c>
    </row>
    <row r="20">
      <c r="A20" s="8" t="n"/>
      <c r="B20" s="7" t="n"/>
      <c r="C20" s="7" t="n"/>
      <c r="D20" s="9" t="n"/>
      <c r="E20" s="7" t="n"/>
      <c r="F20" s="10" t="n"/>
      <c r="G20" s="10" t="n"/>
      <c r="H20" s="10" t="n"/>
      <c r="I20" s="11" t="n"/>
      <c r="J20" s="11" t="n"/>
      <c r="K20" s="10" t="n"/>
      <c r="L20" s="11" t="n"/>
      <c r="M20" s="12" t="n"/>
      <c r="N20" s="13">
        <f>IF($A20="","",F20*'Bill Comparison'!$Y$4/100)</f>
        <v/>
      </c>
      <c r="O20" s="13">
        <f>IF($A20="","",G20*I20/100)</f>
        <v/>
      </c>
      <c r="P20" s="13">
        <f>IF($A20="","",H20*J20/100)</f>
        <v/>
      </c>
      <c r="Q20" s="13">
        <f>IF($A20="","",K20*L20/100)</f>
        <v/>
      </c>
      <c r="R20" s="13">
        <f>IF($A20="","",SUM(N20:P20)-Q20)</f>
        <v/>
      </c>
      <c r="S20" s="13">
        <f>IF($A20="","",R20*'Bill Comparison'!$Y$3)</f>
        <v/>
      </c>
      <c r="T20" s="13">
        <f>IF($A20="","",R20+S20)</f>
        <v/>
      </c>
      <c r="U20" s="13">
        <f>IF($A20="","",T20/12)</f>
        <v/>
      </c>
      <c r="V20" s="14">
        <f>IF($A20="","",RANK(T20,$T$10:$T$109,1))</f>
        <v/>
      </c>
      <c r="W20" s="8">
        <f>IF($A20="","",IF(V20=1,"Lowest estimated cost",IF(T20&lt;=AVERAGE($T$10:$T$109),"Competitive","Review")))</f>
        <v/>
      </c>
    </row>
    <row r="21">
      <c r="A21" s="15" t="n"/>
      <c r="B21" s="7" t="n"/>
      <c r="C21" s="7" t="n"/>
      <c r="D21" s="9" t="n"/>
      <c r="E21" s="7" t="n"/>
      <c r="F21" s="10" t="n"/>
      <c r="G21" s="10" t="n"/>
      <c r="H21" s="10" t="n"/>
      <c r="I21" s="11" t="n"/>
      <c r="J21" s="11" t="n"/>
      <c r="K21" s="10" t="n"/>
      <c r="L21" s="11" t="n"/>
      <c r="M21" s="12" t="n"/>
      <c r="N21" s="16">
        <f>IF($A21="","",F21*'Bill Comparison'!$Y$4/100)</f>
        <v/>
      </c>
      <c r="O21" s="16">
        <f>IF($A21="","",G21*I21/100)</f>
        <v/>
      </c>
      <c r="P21" s="16">
        <f>IF($A21="","",H21*J21/100)</f>
        <v/>
      </c>
      <c r="Q21" s="16">
        <f>IF($A21="","",K21*L21/100)</f>
        <v/>
      </c>
      <c r="R21" s="16">
        <f>IF($A21="","",SUM(N21:P21)-Q21)</f>
        <v/>
      </c>
      <c r="S21" s="16">
        <f>IF($A21="","",R21*'Bill Comparison'!$Y$3)</f>
        <v/>
      </c>
      <c r="T21" s="16">
        <f>IF($A21="","",R21+S21)</f>
        <v/>
      </c>
      <c r="U21" s="16">
        <f>IF($A21="","",T21/12)</f>
        <v/>
      </c>
      <c r="V21" s="17">
        <f>IF($A21="","",RANK(T21,$T$10:$T$109,1))</f>
        <v/>
      </c>
      <c r="W21" s="15">
        <f>IF($A21="","",IF(V21=1,"Lowest estimated cost",IF(T21&lt;=AVERAGE($T$10:$T$109),"Competitive","Review")))</f>
        <v/>
      </c>
    </row>
    <row r="22">
      <c r="A22" s="8" t="n"/>
      <c r="B22" s="7" t="n"/>
      <c r="C22" s="7" t="n"/>
      <c r="D22" s="9" t="n"/>
      <c r="E22" s="7" t="n"/>
      <c r="F22" s="10" t="n"/>
      <c r="G22" s="10" t="n"/>
      <c r="H22" s="10" t="n"/>
      <c r="I22" s="11" t="n"/>
      <c r="J22" s="11" t="n"/>
      <c r="K22" s="10" t="n"/>
      <c r="L22" s="11" t="n"/>
      <c r="M22" s="12" t="n"/>
      <c r="N22" s="13">
        <f>IF($A22="","",F22*'Bill Comparison'!$Y$4/100)</f>
        <v/>
      </c>
      <c r="O22" s="13">
        <f>IF($A22="","",G22*I22/100)</f>
        <v/>
      </c>
      <c r="P22" s="13">
        <f>IF($A22="","",H22*J22/100)</f>
        <v/>
      </c>
      <c r="Q22" s="13">
        <f>IF($A22="","",K22*L22/100)</f>
        <v/>
      </c>
      <c r="R22" s="13">
        <f>IF($A22="","",SUM(N22:P22)-Q22)</f>
        <v/>
      </c>
      <c r="S22" s="13">
        <f>IF($A22="","",R22*'Bill Comparison'!$Y$3)</f>
        <v/>
      </c>
      <c r="T22" s="13">
        <f>IF($A22="","",R22+S22)</f>
        <v/>
      </c>
      <c r="U22" s="13">
        <f>IF($A22="","",T22/12)</f>
        <v/>
      </c>
      <c r="V22" s="14">
        <f>IF($A22="","",RANK(T22,$T$10:$T$109,1))</f>
        <v/>
      </c>
      <c r="W22" s="8">
        <f>IF($A22="","",IF(V22=1,"Lowest estimated cost",IF(T22&lt;=AVERAGE($T$10:$T$109),"Competitive","Review")))</f>
        <v/>
      </c>
    </row>
    <row r="23">
      <c r="A23" s="15" t="n"/>
      <c r="B23" s="7" t="n"/>
      <c r="C23" s="7" t="n"/>
      <c r="D23" s="9" t="n"/>
      <c r="E23" s="7" t="n"/>
      <c r="F23" s="10" t="n"/>
      <c r="G23" s="10" t="n"/>
      <c r="H23" s="10" t="n"/>
      <c r="I23" s="11" t="n"/>
      <c r="J23" s="11" t="n"/>
      <c r="K23" s="10" t="n"/>
      <c r="L23" s="11" t="n"/>
      <c r="M23" s="12" t="n"/>
      <c r="N23" s="16">
        <f>IF($A23="","",F23*'Bill Comparison'!$Y$4/100)</f>
        <v/>
      </c>
      <c r="O23" s="16">
        <f>IF($A23="","",G23*I23/100)</f>
        <v/>
      </c>
      <c r="P23" s="16">
        <f>IF($A23="","",H23*J23/100)</f>
        <v/>
      </c>
      <c r="Q23" s="16">
        <f>IF($A23="","",K23*L23/100)</f>
        <v/>
      </c>
      <c r="R23" s="16">
        <f>IF($A23="","",SUM(N23:P23)-Q23)</f>
        <v/>
      </c>
      <c r="S23" s="16">
        <f>IF($A23="","",R23*'Bill Comparison'!$Y$3)</f>
        <v/>
      </c>
      <c r="T23" s="16">
        <f>IF($A23="","",R23+S23)</f>
        <v/>
      </c>
      <c r="U23" s="16">
        <f>IF($A23="","",T23/12)</f>
        <v/>
      </c>
      <c r="V23" s="17">
        <f>IF($A23="","",RANK(T23,$T$10:$T$109,1))</f>
        <v/>
      </c>
      <c r="W23" s="15">
        <f>IF($A23="","",IF(V23=1,"Lowest estimated cost",IF(T23&lt;=AVERAGE($T$10:$T$109),"Competitive","Review")))</f>
        <v/>
      </c>
    </row>
    <row r="24">
      <c r="A24" s="8" t="n"/>
      <c r="B24" s="7" t="n"/>
      <c r="C24" s="7" t="n"/>
      <c r="D24" s="9" t="n"/>
      <c r="E24" s="7" t="n"/>
      <c r="F24" s="10" t="n"/>
      <c r="G24" s="10" t="n"/>
      <c r="H24" s="10" t="n"/>
      <c r="I24" s="11" t="n"/>
      <c r="J24" s="11" t="n"/>
      <c r="K24" s="10" t="n"/>
      <c r="L24" s="11" t="n"/>
      <c r="M24" s="12" t="n"/>
      <c r="N24" s="13">
        <f>IF($A24="","",F24*'Bill Comparison'!$Y$4/100)</f>
        <v/>
      </c>
      <c r="O24" s="13">
        <f>IF($A24="","",G24*I24/100)</f>
        <v/>
      </c>
      <c r="P24" s="13">
        <f>IF($A24="","",H24*J24/100)</f>
        <v/>
      </c>
      <c r="Q24" s="13">
        <f>IF($A24="","",K24*L24/100)</f>
        <v/>
      </c>
      <c r="R24" s="13">
        <f>IF($A24="","",SUM(N24:P24)-Q24)</f>
        <v/>
      </c>
      <c r="S24" s="13">
        <f>IF($A24="","",R24*'Bill Comparison'!$Y$3)</f>
        <v/>
      </c>
      <c r="T24" s="13">
        <f>IF($A24="","",R24+S24)</f>
        <v/>
      </c>
      <c r="U24" s="13">
        <f>IF($A24="","",T24/12)</f>
        <v/>
      </c>
      <c r="V24" s="14">
        <f>IF($A24="","",RANK(T24,$T$10:$T$109,1))</f>
        <v/>
      </c>
      <c r="W24" s="8">
        <f>IF($A24="","",IF(V24=1,"Lowest estimated cost",IF(T24&lt;=AVERAGE($T$10:$T$109),"Competitive","Review")))</f>
        <v/>
      </c>
    </row>
    <row r="25">
      <c r="A25" s="15" t="n"/>
      <c r="B25" s="7" t="n"/>
      <c r="C25" s="7" t="n"/>
      <c r="D25" s="9" t="n"/>
      <c r="E25" s="7" t="n"/>
      <c r="F25" s="10" t="n"/>
      <c r="G25" s="10" t="n"/>
      <c r="H25" s="10" t="n"/>
      <c r="I25" s="11" t="n"/>
      <c r="J25" s="11" t="n"/>
      <c r="K25" s="10" t="n"/>
      <c r="L25" s="11" t="n"/>
      <c r="M25" s="12" t="n"/>
      <c r="N25" s="16">
        <f>IF($A25="","",F25*'Bill Comparison'!$Y$4/100)</f>
        <v/>
      </c>
      <c r="O25" s="16">
        <f>IF($A25="","",G25*I25/100)</f>
        <v/>
      </c>
      <c r="P25" s="16">
        <f>IF($A25="","",H25*J25/100)</f>
        <v/>
      </c>
      <c r="Q25" s="16">
        <f>IF($A25="","",K25*L25/100)</f>
        <v/>
      </c>
      <c r="R25" s="16">
        <f>IF($A25="","",SUM(N25:P25)-Q25)</f>
        <v/>
      </c>
      <c r="S25" s="16">
        <f>IF($A25="","",R25*'Bill Comparison'!$Y$3)</f>
        <v/>
      </c>
      <c r="T25" s="16">
        <f>IF($A25="","",R25+S25)</f>
        <v/>
      </c>
      <c r="U25" s="16">
        <f>IF($A25="","",T25/12)</f>
        <v/>
      </c>
      <c r="V25" s="17">
        <f>IF($A25="","",RANK(T25,$T$10:$T$109,1))</f>
        <v/>
      </c>
      <c r="W25" s="15">
        <f>IF($A25="","",IF(V25=1,"Lowest estimated cost",IF(T25&lt;=AVERAGE($T$10:$T$109),"Competitive","Review")))</f>
        <v/>
      </c>
    </row>
    <row r="26">
      <c r="A26" s="8" t="n"/>
      <c r="B26" s="7" t="n"/>
      <c r="C26" s="7" t="n"/>
      <c r="D26" s="9" t="n"/>
      <c r="E26" s="7" t="n"/>
      <c r="F26" s="10" t="n"/>
      <c r="G26" s="10" t="n"/>
      <c r="H26" s="10" t="n"/>
      <c r="I26" s="11" t="n"/>
      <c r="J26" s="11" t="n"/>
      <c r="K26" s="10" t="n"/>
      <c r="L26" s="11" t="n"/>
      <c r="M26" s="12" t="n"/>
      <c r="N26" s="13">
        <f>IF($A26="","",F26*'Bill Comparison'!$Y$4/100)</f>
        <v/>
      </c>
      <c r="O26" s="13">
        <f>IF($A26="","",G26*I26/100)</f>
        <v/>
      </c>
      <c r="P26" s="13">
        <f>IF($A26="","",H26*J26/100)</f>
        <v/>
      </c>
      <c r="Q26" s="13">
        <f>IF($A26="","",K26*L26/100)</f>
        <v/>
      </c>
      <c r="R26" s="13">
        <f>IF($A26="","",SUM(N26:P26)-Q26)</f>
        <v/>
      </c>
      <c r="S26" s="13">
        <f>IF($A26="","",R26*'Bill Comparison'!$Y$3)</f>
        <v/>
      </c>
      <c r="T26" s="13">
        <f>IF($A26="","",R26+S26)</f>
        <v/>
      </c>
      <c r="U26" s="13">
        <f>IF($A26="","",T26/12)</f>
        <v/>
      </c>
      <c r="V26" s="14">
        <f>IF($A26="","",RANK(T26,$T$10:$T$109,1))</f>
        <v/>
      </c>
      <c r="W26" s="8">
        <f>IF($A26="","",IF(V26=1,"Lowest estimated cost",IF(T26&lt;=AVERAGE($T$10:$T$109),"Competitive","Review")))</f>
        <v/>
      </c>
    </row>
    <row r="27">
      <c r="A27" s="15" t="n"/>
      <c r="B27" s="7" t="n"/>
      <c r="C27" s="7" t="n"/>
      <c r="D27" s="9" t="n"/>
      <c r="E27" s="7" t="n"/>
      <c r="F27" s="10" t="n"/>
      <c r="G27" s="10" t="n"/>
      <c r="H27" s="10" t="n"/>
      <c r="I27" s="11" t="n"/>
      <c r="J27" s="11" t="n"/>
      <c r="K27" s="10" t="n"/>
      <c r="L27" s="11" t="n"/>
      <c r="M27" s="12" t="n"/>
      <c r="N27" s="16">
        <f>IF($A27="","",F27*'Bill Comparison'!$Y$4/100)</f>
        <v/>
      </c>
      <c r="O27" s="16">
        <f>IF($A27="","",G27*I27/100)</f>
        <v/>
      </c>
      <c r="P27" s="16">
        <f>IF($A27="","",H27*J27/100)</f>
        <v/>
      </c>
      <c r="Q27" s="16">
        <f>IF($A27="","",K27*L27/100)</f>
        <v/>
      </c>
      <c r="R27" s="16">
        <f>IF($A27="","",SUM(N27:P27)-Q27)</f>
        <v/>
      </c>
      <c r="S27" s="16">
        <f>IF($A27="","",R27*'Bill Comparison'!$Y$3)</f>
        <v/>
      </c>
      <c r="T27" s="16">
        <f>IF($A27="","",R27+S27)</f>
        <v/>
      </c>
      <c r="U27" s="16">
        <f>IF($A27="","",T27/12)</f>
        <v/>
      </c>
      <c r="V27" s="17">
        <f>IF($A27="","",RANK(T27,$T$10:$T$109,1))</f>
        <v/>
      </c>
      <c r="W27" s="15">
        <f>IF($A27="","",IF(V27=1,"Lowest estimated cost",IF(T27&lt;=AVERAGE($T$10:$T$109),"Competitive","Review")))</f>
        <v/>
      </c>
    </row>
    <row r="28">
      <c r="A28" s="8" t="n"/>
      <c r="B28" s="7" t="n"/>
      <c r="C28" s="7" t="n"/>
      <c r="D28" s="9" t="n"/>
      <c r="E28" s="7" t="n"/>
      <c r="F28" s="10" t="n"/>
      <c r="G28" s="10" t="n"/>
      <c r="H28" s="10" t="n"/>
      <c r="I28" s="11" t="n"/>
      <c r="J28" s="11" t="n"/>
      <c r="K28" s="10" t="n"/>
      <c r="L28" s="11" t="n"/>
      <c r="M28" s="12" t="n"/>
      <c r="N28" s="13">
        <f>IF($A28="","",F28*'Bill Comparison'!$Y$4/100)</f>
        <v/>
      </c>
      <c r="O28" s="13">
        <f>IF($A28="","",G28*I28/100)</f>
        <v/>
      </c>
      <c r="P28" s="13">
        <f>IF($A28="","",H28*J28/100)</f>
        <v/>
      </c>
      <c r="Q28" s="13">
        <f>IF($A28="","",K28*L28/100)</f>
        <v/>
      </c>
      <c r="R28" s="13">
        <f>IF($A28="","",SUM(N28:P28)-Q28)</f>
        <v/>
      </c>
      <c r="S28" s="13">
        <f>IF($A28="","",R28*'Bill Comparison'!$Y$3)</f>
        <v/>
      </c>
      <c r="T28" s="13">
        <f>IF($A28="","",R28+S28)</f>
        <v/>
      </c>
      <c r="U28" s="13">
        <f>IF($A28="","",T28/12)</f>
        <v/>
      </c>
      <c r="V28" s="14">
        <f>IF($A28="","",RANK(T28,$T$10:$T$109,1))</f>
        <v/>
      </c>
      <c r="W28" s="8">
        <f>IF($A28="","",IF(V28=1,"Lowest estimated cost",IF(T28&lt;=AVERAGE($T$10:$T$109),"Competitive","Review")))</f>
        <v/>
      </c>
    </row>
    <row r="29">
      <c r="A29" s="15" t="n"/>
      <c r="B29" s="7" t="n"/>
      <c r="C29" s="7" t="n"/>
      <c r="D29" s="9" t="n"/>
      <c r="E29" s="7" t="n"/>
      <c r="F29" s="10" t="n"/>
      <c r="G29" s="10" t="n"/>
      <c r="H29" s="10" t="n"/>
      <c r="I29" s="11" t="n"/>
      <c r="J29" s="11" t="n"/>
      <c r="K29" s="10" t="n"/>
      <c r="L29" s="11" t="n"/>
      <c r="M29" s="12" t="n"/>
      <c r="N29" s="16">
        <f>IF($A29="","",F29*'Bill Comparison'!$Y$4/100)</f>
        <v/>
      </c>
      <c r="O29" s="16">
        <f>IF($A29="","",G29*I29/100)</f>
        <v/>
      </c>
      <c r="P29" s="16">
        <f>IF($A29="","",H29*J29/100)</f>
        <v/>
      </c>
      <c r="Q29" s="16">
        <f>IF($A29="","",K29*L29/100)</f>
        <v/>
      </c>
      <c r="R29" s="16">
        <f>IF($A29="","",SUM(N29:P29)-Q29)</f>
        <v/>
      </c>
      <c r="S29" s="16">
        <f>IF($A29="","",R29*'Bill Comparison'!$Y$3)</f>
        <v/>
      </c>
      <c r="T29" s="16">
        <f>IF($A29="","",R29+S29)</f>
        <v/>
      </c>
      <c r="U29" s="16">
        <f>IF($A29="","",T29/12)</f>
        <v/>
      </c>
      <c r="V29" s="17">
        <f>IF($A29="","",RANK(T29,$T$10:$T$109,1))</f>
        <v/>
      </c>
      <c r="W29" s="15">
        <f>IF($A29="","",IF(V29=1,"Lowest estimated cost",IF(T29&lt;=AVERAGE($T$10:$T$109),"Competitive","Review")))</f>
        <v/>
      </c>
    </row>
    <row r="30">
      <c r="A30" s="8" t="n"/>
      <c r="B30" s="7" t="n"/>
      <c r="C30" s="7" t="n"/>
      <c r="D30" s="9" t="n"/>
      <c r="E30" s="7" t="n"/>
      <c r="F30" s="10" t="n"/>
      <c r="G30" s="10" t="n"/>
      <c r="H30" s="10" t="n"/>
      <c r="I30" s="11" t="n"/>
      <c r="J30" s="11" t="n"/>
      <c r="K30" s="10" t="n"/>
      <c r="L30" s="11" t="n"/>
      <c r="M30" s="12" t="n"/>
      <c r="N30" s="13">
        <f>IF($A30="","",F30*'Bill Comparison'!$Y$4/100)</f>
        <v/>
      </c>
      <c r="O30" s="13">
        <f>IF($A30="","",G30*I30/100)</f>
        <v/>
      </c>
      <c r="P30" s="13">
        <f>IF($A30="","",H30*J30/100)</f>
        <v/>
      </c>
      <c r="Q30" s="13">
        <f>IF($A30="","",K30*L30/100)</f>
        <v/>
      </c>
      <c r="R30" s="13">
        <f>IF($A30="","",SUM(N30:P30)-Q30)</f>
        <v/>
      </c>
      <c r="S30" s="13">
        <f>IF($A30="","",R30*'Bill Comparison'!$Y$3)</f>
        <v/>
      </c>
      <c r="T30" s="13">
        <f>IF($A30="","",R30+S30)</f>
        <v/>
      </c>
      <c r="U30" s="13">
        <f>IF($A30="","",T30/12)</f>
        <v/>
      </c>
      <c r="V30" s="14">
        <f>IF($A30="","",RANK(T30,$T$10:$T$109,1))</f>
        <v/>
      </c>
      <c r="W30" s="8">
        <f>IF($A30="","",IF(V30=1,"Lowest estimated cost",IF(T30&lt;=AVERAGE($T$10:$T$109),"Competitive","Review")))</f>
        <v/>
      </c>
    </row>
    <row r="31">
      <c r="A31" s="15" t="n"/>
      <c r="B31" s="7" t="n"/>
      <c r="C31" s="7" t="n"/>
      <c r="D31" s="9" t="n"/>
      <c r="E31" s="7" t="n"/>
      <c r="F31" s="10" t="n"/>
      <c r="G31" s="10" t="n"/>
      <c r="H31" s="10" t="n"/>
      <c r="I31" s="11" t="n"/>
      <c r="J31" s="11" t="n"/>
      <c r="K31" s="10" t="n"/>
      <c r="L31" s="11" t="n"/>
      <c r="M31" s="12" t="n"/>
      <c r="N31" s="16">
        <f>IF($A31="","",F31*'Bill Comparison'!$Y$4/100)</f>
        <v/>
      </c>
      <c r="O31" s="16">
        <f>IF($A31="","",G31*I31/100)</f>
        <v/>
      </c>
      <c r="P31" s="16">
        <f>IF($A31="","",H31*J31/100)</f>
        <v/>
      </c>
      <c r="Q31" s="16">
        <f>IF($A31="","",K31*L31/100)</f>
        <v/>
      </c>
      <c r="R31" s="16">
        <f>IF($A31="","",SUM(N31:P31)-Q31)</f>
        <v/>
      </c>
      <c r="S31" s="16">
        <f>IF($A31="","",R31*'Bill Comparison'!$Y$3)</f>
        <v/>
      </c>
      <c r="T31" s="16">
        <f>IF($A31="","",R31+S31)</f>
        <v/>
      </c>
      <c r="U31" s="16">
        <f>IF($A31="","",T31/12)</f>
        <v/>
      </c>
      <c r="V31" s="17">
        <f>IF($A31="","",RANK(T31,$T$10:$T$109,1))</f>
        <v/>
      </c>
      <c r="W31" s="15">
        <f>IF($A31="","",IF(V31=1,"Lowest estimated cost",IF(T31&lt;=AVERAGE($T$10:$T$109),"Competitive","Review")))</f>
        <v/>
      </c>
    </row>
    <row r="32">
      <c r="A32" s="8" t="n"/>
      <c r="B32" s="7" t="n"/>
      <c r="C32" s="7" t="n"/>
      <c r="D32" s="9" t="n"/>
      <c r="E32" s="7" t="n"/>
      <c r="F32" s="10" t="n"/>
      <c r="G32" s="10" t="n"/>
      <c r="H32" s="10" t="n"/>
      <c r="I32" s="11" t="n"/>
      <c r="J32" s="11" t="n"/>
      <c r="K32" s="10" t="n"/>
      <c r="L32" s="11" t="n"/>
      <c r="M32" s="12" t="n"/>
      <c r="N32" s="13">
        <f>IF($A32="","",F32*'Bill Comparison'!$Y$4/100)</f>
        <v/>
      </c>
      <c r="O32" s="13">
        <f>IF($A32="","",G32*I32/100)</f>
        <v/>
      </c>
      <c r="P32" s="13">
        <f>IF($A32="","",H32*J32/100)</f>
        <v/>
      </c>
      <c r="Q32" s="13">
        <f>IF($A32="","",K32*L32/100)</f>
        <v/>
      </c>
      <c r="R32" s="13">
        <f>IF($A32="","",SUM(N32:P32)-Q32)</f>
        <v/>
      </c>
      <c r="S32" s="13">
        <f>IF($A32="","",R32*'Bill Comparison'!$Y$3)</f>
        <v/>
      </c>
      <c r="T32" s="13">
        <f>IF($A32="","",R32+S32)</f>
        <v/>
      </c>
      <c r="U32" s="13">
        <f>IF($A32="","",T32/12)</f>
        <v/>
      </c>
      <c r="V32" s="14">
        <f>IF($A32="","",RANK(T32,$T$10:$T$109,1))</f>
        <v/>
      </c>
      <c r="W32" s="8">
        <f>IF($A32="","",IF(V32=1,"Lowest estimated cost",IF(T32&lt;=AVERAGE($T$10:$T$109),"Competitive","Review")))</f>
        <v/>
      </c>
    </row>
    <row r="33">
      <c r="A33" s="15" t="n"/>
      <c r="B33" s="7" t="n"/>
      <c r="C33" s="7" t="n"/>
      <c r="D33" s="9" t="n"/>
      <c r="E33" s="7" t="n"/>
      <c r="F33" s="10" t="n"/>
      <c r="G33" s="10" t="n"/>
      <c r="H33" s="10" t="n"/>
      <c r="I33" s="11" t="n"/>
      <c r="J33" s="11" t="n"/>
      <c r="K33" s="10" t="n"/>
      <c r="L33" s="11" t="n"/>
      <c r="M33" s="12" t="n"/>
      <c r="N33" s="16">
        <f>IF($A33="","",F33*'Bill Comparison'!$Y$4/100)</f>
        <v/>
      </c>
      <c r="O33" s="16">
        <f>IF($A33="","",G33*I33/100)</f>
        <v/>
      </c>
      <c r="P33" s="16">
        <f>IF($A33="","",H33*J33/100)</f>
        <v/>
      </c>
      <c r="Q33" s="16">
        <f>IF($A33="","",K33*L33/100)</f>
        <v/>
      </c>
      <c r="R33" s="16">
        <f>IF($A33="","",SUM(N33:P33)-Q33)</f>
        <v/>
      </c>
      <c r="S33" s="16">
        <f>IF($A33="","",R33*'Bill Comparison'!$Y$3)</f>
        <v/>
      </c>
      <c r="T33" s="16">
        <f>IF($A33="","",R33+S33)</f>
        <v/>
      </c>
      <c r="U33" s="16">
        <f>IF($A33="","",T33/12)</f>
        <v/>
      </c>
      <c r="V33" s="17">
        <f>IF($A33="","",RANK(T33,$T$10:$T$109,1))</f>
        <v/>
      </c>
      <c r="W33" s="15">
        <f>IF($A33="","",IF(V33=1,"Lowest estimated cost",IF(T33&lt;=AVERAGE($T$10:$T$109),"Competitive","Review")))</f>
        <v/>
      </c>
    </row>
    <row r="34">
      <c r="A34" s="8" t="n"/>
      <c r="B34" s="7" t="n"/>
      <c r="C34" s="7" t="n"/>
      <c r="D34" s="9" t="n"/>
      <c r="E34" s="7" t="n"/>
      <c r="F34" s="10" t="n"/>
      <c r="G34" s="10" t="n"/>
      <c r="H34" s="10" t="n"/>
      <c r="I34" s="11" t="n"/>
      <c r="J34" s="11" t="n"/>
      <c r="K34" s="10" t="n"/>
      <c r="L34" s="11" t="n"/>
      <c r="M34" s="12" t="n"/>
      <c r="N34" s="13">
        <f>IF($A34="","",F34*'Bill Comparison'!$Y$4/100)</f>
        <v/>
      </c>
      <c r="O34" s="13">
        <f>IF($A34="","",G34*I34/100)</f>
        <v/>
      </c>
      <c r="P34" s="13">
        <f>IF($A34="","",H34*J34/100)</f>
        <v/>
      </c>
      <c r="Q34" s="13">
        <f>IF($A34="","",K34*L34/100)</f>
        <v/>
      </c>
      <c r="R34" s="13">
        <f>IF($A34="","",SUM(N34:P34)-Q34)</f>
        <v/>
      </c>
      <c r="S34" s="13">
        <f>IF($A34="","",R34*'Bill Comparison'!$Y$3)</f>
        <v/>
      </c>
      <c r="T34" s="13">
        <f>IF($A34="","",R34+S34)</f>
        <v/>
      </c>
      <c r="U34" s="13">
        <f>IF($A34="","",T34/12)</f>
        <v/>
      </c>
      <c r="V34" s="14">
        <f>IF($A34="","",RANK(T34,$T$10:$T$109,1))</f>
        <v/>
      </c>
      <c r="W34" s="8">
        <f>IF($A34="","",IF(V34=1,"Lowest estimated cost",IF(T34&lt;=AVERAGE($T$10:$T$109),"Competitive","Review")))</f>
        <v/>
      </c>
    </row>
    <row r="35">
      <c r="A35" s="15" t="n"/>
      <c r="B35" s="7" t="n"/>
      <c r="C35" s="7" t="n"/>
      <c r="D35" s="9" t="n"/>
      <c r="E35" s="7" t="n"/>
      <c r="F35" s="10" t="n"/>
      <c r="G35" s="10" t="n"/>
      <c r="H35" s="10" t="n"/>
      <c r="I35" s="11" t="n"/>
      <c r="J35" s="11" t="n"/>
      <c r="K35" s="10" t="n"/>
      <c r="L35" s="11" t="n"/>
      <c r="M35" s="12" t="n"/>
      <c r="N35" s="16">
        <f>IF($A35="","",F35*'Bill Comparison'!$Y$4/100)</f>
        <v/>
      </c>
      <c r="O35" s="16">
        <f>IF($A35="","",G35*I35/100)</f>
        <v/>
      </c>
      <c r="P35" s="16">
        <f>IF($A35="","",H35*J35/100)</f>
        <v/>
      </c>
      <c r="Q35" s="16">
        <f>IF($A35="","",K35*L35/100)</f>
        <v/>
      </c>
      <c r="R35" s="16">
        <f>IF($A35="","",SUM(N35:P35)-Q35)</f>
        <v/>
      </c>
      <c r="S35" s="16">
        <f>IF($A35="","",R35*'Bill Comparison'!$Y$3)</f>
        <v/>
      </c>
      <c r="T35" s="16">
        <f>IF($A35="","",R35+S35)</f>
        <v/>
      </c>
      <c r="U35" s="16">
        <f>IF($A35="","",T35/12)</f>
        <v/>
      </c>
      <c r="V35" s="17">
        <f>IF($A35="","",RANK(T35,$T$10:$T$109,1))</f>
        <v/>
      </c>
      <c r="W35" s="15">
        <f>IF($A35="","",IF(V35=1,"Lowest estimated cost",IF(T35&lt;=AVERAGE($T$10:$T$109),"Competitive","Review")))</f>
        <v/>
      </c>
    </row>
    <row r="36">
      <c r="A36" s="8" t="n"/>
      <c r="B36" s="7" t="n"/>
      <c r="C36" s="7" t="n"/>
      <c r="D36" s="9" t="n"/>
      <c r="E36" s="7" t="n"/>
      <c r="F36" s="10" t="n"/>
      <c r="G36" s="10" t="n"/>
      <c r="H36" s="10" t="n"/>
      <c r="I36" s="11" t="n"/>
      <c r="J36" s="11" t="n"/>
      <c r="K36" s="10" t="n"/>
      <c r="L36" s="11" t="n"/>
      <c r="M36" s="12" t="n"/>
      <c r="N36" s="13">
        <f>IF($A36="","",F36*'Bill Comparison'!$Y$4/100)</f>
        <v/>
      </c>
      <c r="O36" s="13">
        <f>IF($A36="","",G36*I36/100)</f>
        <v/>
      </c>
      <c r="P36" s="13">
        <f>IF($A36="","",H36*J36/100)</f>
        <v/>
      </c>
      <c r="Q36" s="13">
        <f>IF($A36="","",K36*L36/100)</f>
        <v/>
      </c>
      <c r="R36" s="13">
        <f>IF($A36="","",SUM(N36:P36)-Q36)</f>
        <v/>
      </c>
      <c r="S36" s="13">
        <f>IF($A36="","",R36*'Bill Comparison'!$Y$3)</f>
        <v/>
      </c>
      <c r="T36" s="13">
        <f>IF($A36="","",R36+S36)</f>
        <v/>
      </c>
      <c r="U36" s="13">
        <f>IF($A36="","",T36/12)</f>
        <v/>
      </c>
      <c r="V36" s="14">
        <f>IF($A36="","",RANK(T36,$T$10:$T$109,1))</f>
        <v/>
      </c>
      <c r="W36" s="8">
        <f>IF($A36="","",IF(V36=1,"Lowest estimated cost",IF(T36&lt;=AVERAGE($T$10:$T$109),"Competitive","Review")))</f>
        <v/>
      </c>
    </row>
    <row r="37">
      <c r="A37" s="15" t="n"/>
      <c r="B37" s="7" t="n"/>
      <c r="C37" s="7" t="n"/>
      <c r="D37" s="9" t="n"/>
      <c r="E37" s="7" t="n"/>
      <c r="F37" s="10" t="n"/>
      <c r="G37" s="10" t="n"/>
      <c r="H37" s="10" t="n"/>
      <c r="I37" s="11" t="n"/>
      <c r="J37" s="11" t="n"/>
      <c r="K37" s="10" t="n"/>
      <c r="L37" s="11" t="n"/>
      <c r="M37" s="12" t="n"/>
      <c r="N37" s="16">
        <f>IF($A37="","",F37*'Bill Comparison'!$Y$4/100)</f>
        <v/>
      </c>
      <c r="O37" s="16">
        <f>IF($A37="","",G37*I37/100)</f>
        <v/>
      </c>
      <c r="P37" s="16">
        <f>IF($A37="","",H37*J37/100)</f>
        <v/>
      </c>
      <c r="Q37" s="16">
        <f>IF($A37="","",K37*L37/100)</f>
        <v/>
      </c>
      <c r="R37" s="16">
        <f>IF($A37="","",SUM(N37:P37)-Q37)</f>
        <v/>
      </c>
      <c r="S37" s="16">
        <f>IF($A37="","",R37*'Bill Comparison'!$Y$3)</f>
        <v/>
      </c>
      <c r="T37" s="16">
        <f>IF($A37="","",R37+S37)</f>
        <v/>
      </c>
      <c r="U37" s="16">
        <f>IF($A37="","",T37/12)</f>
        <v/>
      </c>
      <c r="V37" s="17">
        <f>IF($A37="","",RANK(T37,$T$10:$T$109,1))</f>
        <v/>
      </c>
      <c r="W37" s="15">
        <f>IF($A37="","",IF(V37=1,"Lowest estimated cost",IF(T37&lt;=AVERAGE($T$10:$T$109),"Competitive","Review")))</f>
        <v/>
      </c>
    </row>
    <row r="38">
      <c r="A38" s="8" t="n"/>
      <c r="B38" s="7" t="n"/>
      <c r="C38" s="7" t="n"/>
      <c r="D38" s="9" t="n"/>
      <c r="E38" s="7" t="n"/>
      <c r="F38" s="10" t="n"/>
      <c r="G38" s="10" t="n"/>
      <c r="H38" s="10" t="n"/>
      <c r="I38" s="11" t="n"/>
      <c r="J38" s="11" t="n"/>
      <c r="K38" s="10" t="n"/>
      <c r="L38" s="11" t="n"/>
      <c r="M38" s="12" t="n"/>
      <c r="N38" s="13">
        <f>IF($A38="","",F38*'Bill Comparison'!$Y$4/100)</f>
        <v/>
      </c>
      <c r="O38" s="13">
        <f>IF($A38="","",G38*I38/100)</f>
        <v/>
      </c>
      <c r="P38" s="13">
        <f>IF($A38="","",H38*J38/100)</f>
        <v/>
      </c>
      <c r="Q38" s="13">
        <f>IF($A38="","",K38*L38/100)</f>
        <v/>
      </c>
      <c r="R38" s="13">
        <f>IF($A38="","",SUM(N38:P38)-Q38)</f>
        <v/>
      </c>
      <c r="S38" s="13">
        <f>IF($A38="","",R38*'Bill Comparison'!$Y$3)</f>
        <v/>
      </c>
      <c r="T38" s="13">
        <f>IF($A38="","",R38+S38)</f>
        <v/>
      </c>
      <c r="U38" s="13">
        <f>IF($A38="","",T38/12)</f>
        <v/>
      </c>
      <c r="V38" s="14">
        <f>IF($A38="","",RANK(T38,$T$10:$T$109,1))</f>
        <v/>
      </c>
      <c r="W38" s="8">
        <f>IF($A38="","",IF(V38=1,"Lowest estimated cost",IF(T38&lt;=AVERAGE($T$10:$T$109),"Competitive","Review")))</f>
        <v/>
      </c>
    </row>
    <row r="39">
      <c r="A39" s="15" t="n"/>
      <c r="B39" s="7" t="n"/>
      <c r="C39" s="7" t="n"/>
      <c r="D39" s="9" t="n"/>
      <c r="E39" s="7" t="n"/>
      <c r="F39" s="10" t="n"/>
      <c r="G39" s="10" t="n"/>
      <c r="H39" s="10" t="n"/>
      <c r="I39" s="11" t="n"/>
      <c r="J39" s="11" t="n"/>
      <c r="K39" s="10" t="n"/>
      <c r="L39" s="11" t="n"/>
      <c r="M39" s="12" t="n"/>
      <c r="N39" s="16">
        <f>IF($A39="","",F39*'Bill Comparison'!$Y$4/100)</f>
        <v/>
      </c>
      <c r="O39" s="16">
        <f>IF($A39="","",G39*I39/100)</f>
        <v/>
      </c>
      <c r="P39" s="16">
        <f>IF($A39="","",H39*J39/100)</f>
        <v/>
      </c>
      <c r="Q39" s="16">
        <f>IF($A39="","",K39*L39/100)</f>
        <v/>
      </c>
      <c r="R39" s="16">
        <f>IF($A39="","",SUM(N39:P39)-Q39)</f>
        <v/>
      </c>
      <c r="S39" s="16">
        <f>IF($A39="","",R39*'Bill Comparison'!$Y$3)</f>
        <v/>
      </c>
      <c r="T39" s="16">
        <f>IF($A39="","",R39+S39)</f>
        <v/>
      </c>
      <c r="U39" s="16">
        <f>IF($A39="","",T39/12)</f>
        <v/>
      </c>
      <c r="V39" s="17">
        <f>IF($A39="","",RANK(T39,$T$10:$T$109,1))</f>
        <v/>
      </c>
      <c r="W39" s="15">
        <f>IF($A39="","",IF(V39=1,"Lowest estimated cost",IF(T39&lt;=AVERAGE($T$10:$T$109),"Competitive","Review")))</f>
        <v/>
      </c>
    </row>
    <row r="40">
      <c r="A40" s="8" t="n"/>
      <c r="B40" s="7" t="n"/>
      <c r="C40" s="7" t="n"/>
      <c r="D40" s="9" t="n"/>
      <c r="E40" s="7" t="n"/>
      <c r="F40" s="10" t="n"/>
      <c r="G40" s="10" t="n"/>
      <c r="H40" s="10" t="n"/>
      <c r="I40" s="11" t="n"/>
      <c r="J40" s="11" t="n"/>
      <c r="K40" s="10" t="n"/>
      <c r="L40" s="11" t="n"/>
      <c r="M40" s="12" t="n"/>
      <c r="N40" s="13">
        <f>IF($A40="","",F40*'Bill Comparison'!$Y$4/100)</f>
        <v/>
      </c>
      <c r="O40" s="13">
        <f>IF($A40="","",G40*I40/100)</f>
        <v/>
      </c>
      <c r="P40" s="13">
        <f>IF($A40="","",H40*J40/100)</f>
        <v/>
      </c>
      <c r="Q40" s="13">
        <f>IF($A40="","",K40*L40/100)</f>
        <v/>
      </c>
      <c r="R40" s="13">
        <f>IF($A40="","",SUM(N40:P40)-Q40)</f>
        <v/>
      </c>
      <c r="S40" s="13">
        <f>IF($A40="","",R40*'Bill Comparison'!$Y$3)</f>
        <v/>
      </c>
      <c r="T40" s="13">
        <f>IF($A40="","",R40+S40)</f>
        <v/>
      </c>
      <c r="U40" s="13">
        <f>IF($A40="","",T40/12)</f>
        <v/>
      </c>
      <c r="V40" s="14">
        <f>IF($A40="","",RANK(T40,$T$10:$T$109,1))</f>
        <v/>
      </c>
      <c r="W40" s="8">
        <f>IF($A40="","",IF(V40=1,"Lowest estimated cost",IF(T40&lt;=AVERAGE($T$10:$T$109),"Competitive","Review")))</f>
        <v/>
      </c>
    </row>
    <row r="41">
      <c r="A41" s="15" t="n"/>
      <c r="B41" s="7" t="n"/>
      <c r="C41" s="7" t="n"/>
      <c r="D41" s="9" t="n"/>
      <c r="E41" s="7" t="n"/>
      <c r="F41" s="10" t="n"/>
      <c r="G41" s="10" t="n"/>
      <c r="H41" s="10" t="n"/>
      <c r="I41" s="11" t="n"/>
      <c r="J41" s="11" t="n"/>
      <c r="K41" s="10" t="n"/>
      <c r="L41" s="11" t="n"/>
      <c r="M41" s="12" t="n"/>
      <c r="N41" s="16">
        <f>IF($A41="","",F41*'Bill Comparison'!$Y$4/100)</f>
        <v/>
      </c>
      <c r="O41" s="16">
        <f>IF($A41="","",G41*I41/100)</f>
        <v/>
      </c>
      <c r="P41" s="16">
        <f>IF($A41="","",H41*J41/100)</f>
        <v/>
      </c>
      <c r="Q41" s="16">
        <f>IF($A41="","",K41*L41/100)</f>
        <v/>
      </c>
      <c r="R41" s="16">
        <f>IF($A41="","",SUM(N41:P41)-Q41)</f>
        <v/>
      </c>
      <c r="S41" s="16">
        <f>IF($A41="","",R41*'Bill Comparison'!$Y$3)</f>
        <v/>
      </c>
      <c r="T41" s="16">
        <f>IF($A41="","",R41+S41)</f>
        <v/>
      </c>
      <c r="U41" s="16">
        <f>IF($A41="","",T41/12)</f>
        <v/>
      </c>
      <c r="V41" s="17">
        <f>IF($A41="","",RANK(T41,$T$10:$T$109,1))</f>
        <v/>
      </c>
      <c r="W41" s="15">
        <f>IF($A41="","",IF(V41=1,"Lowest estimated cost",IF(T41&lt;=AVERAGE($T$10:$T$109),"Competitive","Review")))</f>
        <v/>
      </c>
    </row>
    <row r="42">
      <c r="A42" s="8" t="n"/>
      <c r="B42" s="7" t="n"/>
      <c r="C42" s="7" t="n"/>
      <c r="D42" s="9" t="n"/>
      <c r="E42" s="7" t="n"/>
      <c r="F42" s="10" t="n"/>
      <c r="G42" s="10" t="n"/>
      <c r="H42" s="10" t="n"/>
      <c r="I42" s="11" t="n"/>
      <c r="J42" s="11" t="n"/>
      <c r="K42" s="10" t="n"/>
      <c r="L42" s="11" t="n"/>
      <c r="M42" s="12" t="n"/>
      <c r="N42" s="13">
        <f>IF($A42="","",F42*'Bill Comparison'!$Y$4/100)</f>
        <v/>
      </c>
      <c r="O42" s="13">
        <f>IF($A42="","",G42*I42/100)</f>
        <v/>
      </c>
      <c r="P42" s="13">
        <f>IF($A42="","",H42*J42/100)</f>
        <v/>
      </c>
      <c r="Q42" s="13">
        <f>IF($A42="","",K42*L42/100)</f>
        <v/>
      </c>
      <c r="R42" s="13">
        <f>IF($A42="","",SUM(N42:P42)-Q42)</f>
        <v/>
      </c>
      <c r="S42" s="13">
        <f>IF($A42="","",R42*'Bill Comparison'!$Y$3)</f>
        <v/>
      </c>
      <c r="T42" s="13">
        <f>IF($A42="","",R42+S42)</f>
        <v/>
      </c>
      <c r="U42" s="13">
        <f>IF($A42="","",T42/12)</f>
        <v/>
      </c>
      <c r="V42" s="14">
        <f>IF($A42="","",RANK(T42,$T$10:$T$109,1))</f>
        <v/>
      </c>
      <c r="W42" s="8">
        <f>IF($A42="","",IF(V42=1,"Lowest estimated cost",IF(T42&lt;=AVERAGE($T$10:$T$109),"Competitive","Review")))</f>
        <v/>
      </c>
    </row>
    <row r="43">
      <c r="A43" s="15" t="n"/>
      <c r="B43" s="7" t="n"/>
      <c r="C43" s="7" t="n"/>
      <c r="D43" s="9" t="n"/>
      <c r="E43" s="7" t="n"/>
      <c r="F43" s="10" t="n"/>
      <c r="G43" s="10" t="n"/>
      <c r="H43" s="10" t="n"/>
      <c r="I43" s="11" t="n"/>
      <c r="J43" s="11" t="n"/>
      <c r="K43" s="10" t="n"/>
      <c r="L43" s="11" t="n"/>
      <c r="M43" s="12" t="n"/>
      <c r="N43" s="16">
        <f>IF($A43="","",F43*'Bill Comparison'!$Y$4/100)</f>
        <v/>
      </c>
      <c r="O43" s="16">
        <f>IF($A43="","",G43*I43/100)</f>
        <v/>
      </c>
      <c r="P43" s="16">
        <f>IF($A43="","",H43*J43/100)</f>
        <v/>
      </c>
      <c r="Q43" s="16">
        <f>IF($A43="","",K43*L43/100)</f>
        <v/>
      </c>
      <c r="R43" s="16">
        <f>IF($A43="","",SUM(N43:P43)-Q43)</f>
        <v/>
      </c>
      <c r="S43" s="16">
        <f>IF($A43="","",R43*'Bill Comparison'!$Y$3)</f>
        <v/>
      </c>
      <c r="T43" s="16">
        <f>IF($A43="","",R43+S43)</f>
        <v/>
      </c>
      <c r="U43" s="16">
        <f>IF($A43="","",T43/12)</f>
        <v/>
      </c>
      <c r="V43" s="17">
        <f>IF($A43="","",RANK(T43,$T$10:$T$109,1))</f>
        <v/>
      </c>
      <c r="W43" s="15">
        <f>IF($A43="","",IF(V43=1,"Lowest estimated cost",IF(T43&lt;=AVERAGE($T$10:$T$109),"Competitive","Review")))</f>
        <v/>
      </c>
    </row>
    <row r="44">
      <c r="A44" s="8" t="n"/>
      <c r="B44" s="7" t="n"/>
      <c r="C44" s="7" t="n"/>
      <c r="D44" s="9" t="n"/>
      <c r="E44" s="7" t="n"/>
      <c r="F44" s="10" t="n"/>
      <c r="G44" s="10" t="n"/>
      <c r="H44" s="10" t="n"/>
      <c r="I44" s="11" t="n"/>
      <c r="J44" s="11" t="n"/>
      <c r="K44" s="10" t="n"/>
      <c r="L44" s="11" t="n"/>
      <c r="M44" s="12" t="n"/>
      <c r="N44" s="13">
        <f>IF($A44="","",F44*'Bill Comparison'!$Y$4/100)</f>
        <v/>
      </c>
      <c r="O44" s="13">
        <f>IF($A44="","",G44*I44/100)</f>
        <v/>
      </c>
      <c r="P44" s="13">
        <f>IF($A44="","",H44*J44/100)</f>
        <v/>
      </c>
      <c r="Q44" s="13">
        <f>IF($A44="","",K44*L44/100)</f>
        <v/>
      </c>
      <c r="R44" s="13">
        <f>IF($A44="","",SUM(N44:P44)-Q44)</f>
        <v/>
      </c>
      <c r="S44" s="13">
        <f>IF($A44="","",R44*'Bill Comparison'!$Y$3)</f>
        <v/>
      </c>
      <c r="T44" s="13">
        <f>IF($A44="","",R44+S44)</f>
        <v/>
      </c>
      <c r="U44" s="13">
        <f>IF($A44="","",T44/12)</f>
        <v/>
      </c>
      <c r="V44" s="14">
        <f>IF($A44="","",RANK(T44,$T$10:$T$109,1))</f>
        <v/>
      </c>
      <c r="W44" s="8">
        <f>IF($A44="","",IF(V44=1,"Lowest estimated cost",IF(T44&lt;=AVERAGE($T$10:$T$109),"Competitive","Review")))</f>
        <v/>
      </c>
    </row>
    <row r="45">
      <c r="A45" s="15" t="n"/>
      <c r="B45" s="7" t="n"/>
      <c r="C45" s="7" t="n"/>
      <c r="D45" s="9" t="n"/>
      <c r="E45" s="7" t="n"/>
      <c r="F45" s="10" t="n"/>
      <c r="G45" s="10" t="n"/>
      <c r="H45" s="10" t="n"/>
      <c r="I45" s="11" t="n"/>
      <c r="J45" s="11" t="n"/>
      <c r="K45" s="10" t="n"/>
      <c r="L45" s="11" t="n"/>
      <c r="M45" s="12" t="n"/>
      <c r="N45" s="16">
        <f>IF($A45="","",F45*'Bill Comparison'!$Y$4/100)</f>
        <v/>
      </c>
      <c r="O45" s="16">
        <f>IF($A45="","",G45*I45/100)</f>
        <v/>
      </c>
      <c r="P45" s="16">
        <f>IF($A45="","",H45*J45/100)</f>
        <v/>
      </c>
      <c r="Q45" s="16">
        <f>IF($A45="","",K45*L45/100)</f>
        <v/>
      </c>
      <c r="R45" s="16">
        <f>IF($A45="","",SUM(N45:P45)-Q45)</f>
        <v/>
      </c>
      <c r="S45" s="16">
        <f>IF($A45="","",R45*'Bill Comparison'!$Y$3)</f>
        <v/>
      </c>
      <c r="T45" s="16">
        <f>IF($A45="","",R45+S45)</f>
        <v/>
      </c>
      <c r="U45" s="16">
        <f>IF($A45="","",T45/12)</f>
        <v/>
      </c>
      <c r="V45" s="17">
        <f>IF($A45="","",RANK(T45,$T$10:$T$109,1))</f>
        <v/>
      </c>
      <c r="W45" s="15">
        <f>IF($A45="","",IF(V45=1,"Lowest estimated cost",IF(T45&lt;=AVERAGE($T$10:$T$109),"Competitive","Review")))</f>
        <v/>
      </c>
    </row>
    <row r="46">
      <c r="A46" s="8" t="n"/>
      <c r="B46" s="7" t="n"/>
      <c r="C46" s="7" t="n"/>
      <c r="D46" s="9" t="n"/>
      <c r="E46" s="7" t="n"/>
      <c r="F46" s="10" t="n"/>
      <c r="G46" s="10" t="n"/>
      <c r="H46" s="10" t="n"/>
      <c r="I46" s="11" t="n"/>
      <c r="J46" s="11" t="n"/>
      <c r="K46" s="10" t="n"/>
      <c r="L46" s="11" t="n"/>
      <c r="M46" s="12" t="n"/>
      <c r="N46" s="13">
        <f>IF($A46="","",F46*'Bill Comparison'!$Y$4/100)</f>
        <v/>
      </c>
      <c r="O46" s="13">
        <f>IF($A46="","",G46*I46/100)</f>
        <v/>
      </c>
      <c r="P46" s="13">
        <f>IF($A46="","",H46*J46/100)</f>
        <v/>
      </c>
      <c r="Q46" s="13">
        <f>IF($A46="","",K46*L46/100)</f>
        <v/>
      </c>
      <c r="R46" s="13">
        <f>IF($A46="","",SUM(N46:P46)-Q46)</f>
        <v/>
      </c>
      <c r="S46" s="13">
        <f>IF($A46="","",R46*'Bill Comparison'!$Y$3)</f>
        <v/>
      </c>
      <c r="T46" s="13">
        <f>IF($A46="","",R46+S46)</f>
        <v/>
      </c>
      <c r="U46" s="13">
        <f>IF($A46="","",T46/12)</f>
        <v/>
      </c>
      <c r="V46" s="14">
        <f>IF($A46="","",RANK(T46,$T$10:$T$109,1))</f>
        <v/>
      </c>
      <c r="W46" s="8">
        <f>IF($A46="","",IF(V46=1,"Lowest estimated cost",IF(T46&lt;=AVERAGE($T$10:$T$109),"Competitive","Review")))</f>
        <v/>
      </c>
    </row>
    <row r="47">
      <c r="A47" s="15" t="n"/>
      <c r="B47" s="7" t="n"/>
      <c r="C47" s="7" t="n"/>
      <c r="D47" s="9" t="n"/>
      <c r="E47" s="7" t="n"/>
      <c r="F47" s="10" t="n"/>
      <c r="G47" s="10" t="n"/>
      <c r="H47" s="10" t="n"/>
      <c r="I47" s="11" t="n"/>
      <c r="J47" s="11" t="n"/>
      <c r="K47" s="10" t="n"/>
      <c r="L47" s="11" t="n"/>
      <c r="M47" s="12" t="n"/>
      <c r="N47" s="16">
        <f>IF($A47="","",F47*'Bill Comparison'!$Y$4/100)</f>
        <v/>
      </c>
      <c r="O47" s="16">
        <f>IF($A47="","",G47*I47/100)</f>
        <v/>
      </c>
      <c r="P47" s="16">
        <f>IF($A47="","",H47*J47/100)</f>
        <v/>
      </c>
      <c r="Q47" s="16">
        <f>IF($A47="","",K47*L47/100)</f>
        <v/>
      </c>
      <c r="R47" s="16">
        <f>IF($A47="","",SUM(N47:P47)-Q47)</f>
        <v/>
      </c>
      <c r="S47" s="16">
        <f>IF($A47="","",R47*'Bill Comparison'!$Y$3)</f>
        <v/>
      </c>
      <c r="T47" s="16">
        <f>IF($A47="","",R47+S47)</f>
        <v/>
      </c>
      <c r="U47" s="16">
        <f>IF($A47="","",T47/12)</f>
        <v/>
      </c>
      <c r="V47" s="17">
        <f>IF($A47="","",RANK(T47,$T$10:$T$109,1))</f>
        <v/>
      </c>
      <c r="W47" s="15">
        <f>IF($A47="","",IF(V47=1,"Lowest estimated cost",IF(T47&lt;=AVERAGE($T$10:$T$109),"Competitive","Review")))</f>
        <v/>
      </c>
    </row>
    <row r="48">
      <c r="A48" s="8" t="n"/>
      <c r="B48" s="7" t="n"/>
      <c r="C48" s="7" t="n"/>
      <c r="D48" s="9" t="n"/>
      <c r="E48" s="7" t="n"/>
      <c r="F48" s="10" t="n"/>
      <c r="G48" s="10" t="n"/>
      <c r="H48" s="10" t="n"/>
      <c r="I48" s="11" t="n"/>
      <c r="J48" s="11" t="n"/>
      <c r="K48" s="10" t="n"/>
      <c r="L48" s="11" t="n"/>
      <c r="M48" s="12" t="n"/>
      <c r="N48" s="13">
        <f>IF($A48="","",F48*'Bill Comparison'!$Y$4/100)</f>
        <v/>
      </c>
      <c r="O48" s="13">
        <f>IF($A48="","",G48*I48/100)</f>
        <v/>
      </c>
      <c r="P48" s="13">
        <f>IF($A48="","",H48*J48/100)</f>
        <v/>
      </c>
      <c r="Q48" s="13">
        <f>IF($A48="","",K48*L48/100)</f>
        <v/>
      </c>
      <c r="R48" s="13">
        <f>IF($A48="","",SUM(N48:P48)-Q48)</f>
        <v/>
      </c>
      <c r="S48" s="13">
        <f>IF($A48="","",R48*'Bill Comparison'!$Y$3)</f>
        <v/>
      </c>
      <c r="T48" s="13">
        <f>IF($A48="","",R48+S48)</f>
        <v/>
      </c>
      <c r="U48" s="13">
        <f>IF($A48="","",T48/12)</f>
        <v/>
      </c>
      <c r="V48" s="14">
        <f>IF($A48="","",RANK(T48,$T$10:$T$109,1))</f>
        <v/>
      </c>
      <c r="W48" s="8">
        <f>IF($A48="","",IF(V48=1,"Lowest estimated cost",IF(T48&lt;=AVERAGE($T$10:$T$109),"Competitive","Review")))</f>
        <v/>
      </c>
    </row>
    <row r="49">
      <c r="A49" s="15" t="n"/>
      <c r="B49" s="7" t="n"/>
      <c r="C49" s="7" t="n"/>
      <c r="D49" s="9" t="n"/>
      <c r="E49" s="7" t="n"/>
      <c r="F49" s="10" t="n"/>
      <c r="G49" s="10" t="n"/>
      <c r="H49" s="10" t="n"/>
      <c r="I49" s="11" t="n"/>
      <c r="J49" s="11" t="n"/>
      <c r="K49" s="10" t="n"/>
      <c r="L49" s="11" t="n"/>
      <c r="M49" s="12" t="n"/>
      <c r="N49" s="16">
        <f>IF($A49="","",F49*'Bill Comparison'!$Y$4/100)</f>
        <v/>
      </c>
      <c r="O49" s="16">
        <f>IF($A49="","",G49*I49/100)</f>
        <v/>
      </c>
      <c r="P49" s="16">
        <f>IF($A49="","",H49*J49/100)</f>
        <v/>
      </c>
      <c r="Q49" s="16">
        <f>IF($A49="","",K49*L49/100)</f>
        <v/>
      </c>
      <c r="R49" s="16">
        <f>IF($A49="","",SUM(N49:P49)-Q49)</f>
        <v/>
      </c>
      <c r="S49" s="16">
        <f>IF($A49="","",R49*'Bill Comparison'!$Y$3)</f>
        <v/>
      </c>
      <c r="T49" s="16">
        <f>IF($A49="","",R49+S49)</f>
        <v/>
      </c>
      <c r="U49" s="16">
        <f>IF($A49="","",T49/12)</f>
        <v/>
      </c>
      <c r="V49" s="17">
        <f>IF($A49="","",RANK(T49,$T$10:$T$109,1))</f>
        <v/>
      </c>
      <c r="W49" s="15">
        <f>IF($A49="","",IF(V49=1,"Lowest estimated cost",IF(T49&lt;=AVERAGE($T$10:$T$109),"Competitive","Review")))</f>
        <v/>
      </c>
    </row>
    <row r="50">
      <c r="A50" s="8" t="n"/>
      <c r="B50" s="7" t="n"/>
      <c r="C50" s="7" t="n"/>
      <c r="D50" s="9" t="n"/>
      <c r="E50" s="7" t="n"/>
      <c r="F50" s="10" t="n"/>
      <c r="G50" s="10" t="n"/>
      <c r="H50" s="10" t="n"/>
      <c r="I50" s="11" t="n"/>
      <c r="J50" s="11" t="n"/>
      <c r="K50" s="10" t="n"/>
      <c r="L50" s="11" t="n"/>
      <c r="M50" s="12" t="n"/>
      <c r="N50" s="13">
        <f>IF($A50="","",F50*'Bill Comparison'!$Y$4/100)</f>
        <v/>
      </c>
      <c r="O50" s="13">
        <f>IF($A50="","",G50*I50/100)</f>
        <v/>
      </c>
      <c r="P50" s="13">
        <f>IF($A50="","",H50*J50/100)</f>
        <v/>
      </c>
      <c r="Q50" s="13">
        <f>IF($A50="","",K50*L50/100)</f>
        <v/>
      </c>
      <c r="R50" s="13">
        <f>IF($A50="","",SUM(N50:P50)-Q50)</f>
        <v/>
      </c>
      <c r="S50" s="13">
        <f>IF($A50="","",R50*'Bill Comparison'!$Y$3)</f>
        <v/>
      </c>
      <c r="T50" s="13">
        <f>IF($A50="","",R50+S50)</f>
        <v/>
      </c>
      <c r="U50" s="13">
        <f>IF($A50="","",T50/12)</f>
        <v/>
      </c>
      <c r="V50" s="14">
        <f>IF($A50="","",RANK(T50,$T$10:$T$109,1))</f>
        <v/>
      </c>
      <c r="W50" s="8">
        <f>IF($A50="","",IF(V50=1,"Lowest estimated cost",IF(T50&lt;=AVERAGE($T$10:$T$109),"Competitive","Review")))</f>
        <v/>
      </c>
    </row>
    <row r="51">
      <c r="A51" s="15" t="n"/>
      <c r="B51" s="7" t="n"/>
      <c r="C51" s="7" t="n"/>
      <c r="D51" s="9" t="n"/>
      <c r="E51" s="7" t="n"/>
      <c r="F51" s="10" t="n"/>
      <c r="G51" s="10" t="n"/>
      <c r="H51" s="10" t="n"/>
      <c r="I51" s="11" t="n"/>
      <c r="J51" s="11" t="n"/>
      <c r="K51" s="10" t="n"/>
      <c r="L51" s="11" t="n"/>
      <c r="M51" s="12" t="n"/>
      <c r="N51" s="16">
        <f>IF($A51="","",F51*'Bill Comparison'!$Y$4/100)</f>
        <v/>
      </c>
      <c r="O51" s="16">
        <f>IF($A51="","",G51*I51/100)</f>
        <v/>
      </c>
      <c r="P51" s="16">
        <f>IF($A51="","",H51*J51/100)</f>
        <v/>
      </c>
      <c r="Q51" s="16">
        <f>IF($A51="","",K51*L51/100)</f>
        <v/>
      </c>
      <c r="R51" s="16">
        <f>IF($A51="","",SUM(N51:P51)-Q51)</f>
        <v/>
      </c>
      <c r="S51" s="16">
        <f>IF($A51="","",R51*'Bill Comparison'!$Y$3)</f>
        <v/>
      </c>
      <c r="T51" s="16">
        <f>IF($A51="","",R51+S51)</f>
        <v/>
      </c>
      <c r="U51" s="16">
        <f>IF($A51="","",T51/12)</f>
        <v/>
      </c>
      <c r="V51" s="17">
        <f>IF($A51="","",RANK(T51,$T$10:$T$109,1))</f>
        <v/>
      </c>
      <c r="W51" s="15">
        <f>IF($A51="","",IF(V51=1,"Lowest estimated cost",IF(T51&lt;=AVERAGE($T$10:$T$109),"Competitive","Review")))</f>
        <v/>
      </c>
    </row>
    <row r="52">
      <c r="A52" s="8" t="n"/>
      <c r="B52" s="7" t="n"/>
      <c r="C52" s="7" t="n"/>
      <c r="D52" s="9" t="n"/>
      <c r="E52" s="7" t="n"/>
      <c r="F52" s="10" t="n"/>
      <c r="G52" s="10" t="n"/>
      <c r="H52" s="10" t="n"/>
      <c r="I52" s="11" t="n"/>
      <c r="J52" s="11" t="n"/>
      <c r="K52" s="10" t="n"/>
      <c r="L52" s="11" t="n"/>
      <c r="M52" s="12" t="n"/>
      <c r="N52" s="13">
        <f>IF($A52="","",F52*'Bill Comparison'!$Y$4/100)</f>
        <v/>
      </c>
      <c r="O52" s="13">
        <f>IF($A52="","",G52*I52/100)</f>
        <v/>
      </c>
      <c r="P52" s="13">
        <f>IF($A52="","",H52*J52/100)</f>
        <v/>
      </c>
      <c r="Q52" s="13">
        <f>IF($A52="","",K52*L52/100)</f>
        <v/>
      </c>
      <c r="R52" s="13">
        <f>IF($A52="","",SUM(N52:P52)-Q52)</f>
        <v/>
      </c>
      <c r="S52" s="13">
        <f>IF($A52="","",R52*'Bill Comparison'!$Y$3)</f>
        <v/>
      </c>
      <c r="T52" s="13">
        <f>IF($A52="","",R52+S52)</f>
        <v/>
      </c>
      <c r="U52" s="13">
        <f>IF($A52="","",T52/12)</f>
        <v/>
      </c>
      <c r="V52" s="14">
        <f>IF($A52="","",RANK(T52,$T$10:$T$109,1))</f>
        <v/>
      </c>
      <c r="W52" s="8">
        <f>IF($A52="","",IF(V52=1,"Lowest estimated cost",IF(T52&lt;=AVERAGE($T$10:$T$109),"Competitive","Review")))</f>
        <v/>
      </c>
    </row>
    <row r="53">
      <c r="A53" s="15" t="n"/>
      <c r="B53" s="7" t="n"/>
      <c r="C53" s="7" t="n"/>
      <c r="D53" s="9" t="n"/>
      <c r="E53" s="7" t="n"/>
      <c r="F53" s="10" t="n"/>
      <c r="G53" s="10" t="n"/>
      <c r="H53" s="10" t="n"/>
      <c r="I53" s="11" t="n"/>
      <c r="J53" s="11" t="n"/>
      <c r="K53" s="10" t="n"/>
      <c r="L53" s="11" t="n"/>
      <c r="M53" s="12" t="n"/>
      <c r="N53" s="16">
        <f>IF($A53="","",F53*'Bill Comparison'!$Y$4/100)</f>
        <v/>
      </c>
      <c r="O53" s="16">
        <f>IF($A53="","",G53*I53/100)</f>
        <v/>
      </c>
      <c r="P53" s="16">
        <f>IF($A53="","",H53*J53/100)</f>
        <v/>
      </c>
      <c r="Q53" s="16">
        <f>IF($A53="","",K53*L53/100)</f>
        <v/>
      </c>
      <c r="R53" s="16">
        <f>IF($A53="","",SUM(N53:P53)-Q53)</f>
        <v/>
      </c>
      <c r="S53" s="16">
        <f>IF($A53="","",R53*'Bill Comparison'!$Y$3)</f>
        <v/>
      </c>
      <c r="T53" s="16">
        <f>IF($A53="","",R53+S53)</f>
        <v/>
      </c>
      <c r="U53" s="16">
        <f>IF($A53="","",T53/12)</f>
        <v/>
      </c>
      <c r="V53" s="17">
        <f>IF($A53="","",RANK(T53,$T$10:$T$109,1))</f>
        <v/>
      </c>
      <c r="W53" s="15">
        <f>IF($A53="","",IF(V53=1,"Lowest estimated cost",IF(T53&lt;=AVERAGE($T$10:$T$109),"Competitive","Review")))</f>
        <v/>
      </c>
    </row>
    <row r="54">
      <c r="A54" s="8" t="n"/>
      <c r="B54" s="7" t="n"/>
      <c r="C54" s="7" t="n"/>
      <c r="D54" s="9" t="n"/>
      <c r="E54" s="7" t="n"/>
      <c r="F54" s="10" t="n"/>
      <c r="G54" s="10" t="n"/>
      <c r="H54" s="10" t="n"/>
      <c r="I54" s="11" t="n"/>
      <c r="J54" s="11" t="n"/>
      <c r="K54" s="10" t="n"/>
      <c r="L54" s="11" t="n"/>
      <c r="M54" s="12" t="n"/>
      <c r="N54" s="13">
        <f>IF($A54="","",F54*'Bill Comparison'!$Y$4/100)</f>
        <v/>
      </c>
      <c r="O54" s="13">
        <f>IF($A54="","",G54*I54/100)</f>
        <v/>
      </c>
      <c r="P54" s="13">
        <f>IF($A54="","",H54*J54/100)</f>
        <v/>
      </c>
      <c r="Q54" s="13">
        <f>IF($A54="","",K54*L54/100)</f>
        <v/>
      </c>
      <c r="R54" s="13">
        <f>IF($A54="","",SUM(N54:P54)-Q54)</f>
        <v/>
      </c>
      <c r="S54" s="13">
        <f>IF($A54="","",R54*'Bill Comparison'!$Y$3)</f>
        <v/>
      </c>
      <c r="T54" s="13">
        <f>IF($A54="","",R54+S54)</f>
        <v/>
      </c>
      <c r="U54" s="13">
        <f>IF($A54="","",T54/12)</f>
        <v/>
      </c>
      <c r="V54" s="14">
        <f>IF($A54="","",RANK(T54,$T$10:$T$109,1))</f>
        <v/>
      </c>
      <c r="W54" s="8">
        <f>IF($A54="","",IF(V54=1,"Lowest estimated cost",IF(T54&lt;=AVERAGE($T$10:$T$109),"Competitive","Review")))</f>
        <v/>
      </c>
    </row>
    <row r="55">
      <c r="A55" s="15" t="n"/>
      <c r="B55" s="7" t="n"/>
      <c r="C55" s="7" t="n"/>
      <c r="D55" s="9" t="n"/>
      <c r="E55" s="7" t="n"/>
      <c r="F55" s="10" t="n"/>
      <c r="G55" s="10" t="n"/>
      <c r="H55" s="10" t="n"/>
      <c r="I55" s="11" t="n"/>
      <c r="J55" s="11" t="n"/>
      <c r="K55" s="10" t="n"/>
      <c r="L55" s="11" t="n"/>
      <c r="M55" s="12" t="n"/>
      <c r="N55" s="16">
        <f>IF($A55="","",F55*'Bill Comparison'!$Y$4/100)</f>
        <v/>
      </c>
      <c r="O55" s="16">
        <f>IF($A55="","",G55*I55/100)</f>
        <v/>
      </c>
      <c r="P55" s="16">
        <f>IF($A55="","",H55*J55/100)</f>
        <v/>
      </c>
      <c r="Q55" s="16">
        <f>IF($A55="","",K55*L55/100)</f>
        <v/>
      </c>
      <c r="R55" s="16">
        <f>IF($A55="","",SUM(N55:P55)-Q55)</f>
        <v/>
      </c>
      <c r="S55" s="16">
        <f>IF($A55="","",R55*'Bill Comparison'!$Y$3)</f>
        <v/>
      </c>
      <c r="T55" s="16">
        <f>IF($A55="","",R55+S55)</f>
        <v/>
      </c>
      <c r="U55" s="16">
        <f>IF($A55="","",T55/12)</f>
        <v/>
      </c>
      <c r="V55" s="17">
        <f>IF($A55="","",RANK(T55,$T$10:$T$109,1))</f>
        <v/>
      </c>
      <c r="W55" s="15">
        <f>IF($A55="","",IF(V55=1,"Lowest estimated cost",IF(T55&lt;=AVERAGE($T$10:$T$109),"Competitive","Review")))</f>
        <v/>
      </c>
    </row>
    <row r="56">
      <c r="A56" s="8" t="n"/>
      <c r="B56" s="7" t="n"/>
      <c r="C56" s="7" t="n"/>
      <c r="D56" s="9" t="n"/>
      <c r="E56" s="7" t="n"/>
      <c r="F56" s="10" t="n"/>
      <c r="G56" s="10" t="n"/>
      <c r="H56" s="10" t="n"/>
      <c r="I56" s="11" t="n"/>
      <c r="J56" s="11" t="n"/>
      <c r="K56" s="10" t="n"/>
      <c r="L56" s="11" t="n"/>
      <c r="M56" s="12" t="n"/>
      <c r="N56" s="13">
        <f>IF($A56="","",F56*'Bill Comparison'!$Y$4/100)</f>
        <v/>
      </c>
      <c r="O56" s="13">
        <f>IF($A56="","",G56*I56/100)</f>
        <v/>
      </c>
      <c r="P56" s="13">
        <f>IF($A56="","",H56*J56/100)</f>
        <v/>
      </c>
      <c r="Q56" s="13">
        <f>IF($A56="","",K56*L56/100)</f>
        <v/>
      </c>
      <c r="R56" s="13">
        <f>IF($A56="","",SUM(N56:P56)-Q56)</f>
        <v/>
      </c>
      <c r="S56" s="13">
        <f>IF($A56="","",R56*'Bill Comparison'!$Y$3)</f>
        <v/>
      </c>
      <c r="T56" s="13">
        <f>IF($A56="","",R56+S56)</f>
        <v/>
      </c>
      <c r="U56" s="13">
        <f>IF($A56="","",T56/12)</f>
        <v/>
      </c>
      <c r="V56" s="14">
        <f>IF($A56="","",RANK(T56,$T$10:$T$109,1))</f>
        <v/>
      </c>
      <c r="W56" s="8">
        <f>IF($A56="","",IF(V56=1,"Lowest estimated cost",IF(T56&lt;=AVERAGE($T$10:$T$109),"Competitive","Review")))</f>
        <v/>
      </c>
    </row>
    <row r="57">
      <c r="A57" s="15" t="n"/>
      <c r="B57" s="7" t="n"/>
      <c r="C57" s="7" t="n"/>
      <c r="D57" s="9" t="n"/>
      <c r="E57" s="7" t="n"/>
      <c r="F57" s="10" t="n"/>
      <c r="G57" s="10" t="n"/>
      <c r="H57" s="10" t="n"/>
      <c r="I57" s="11" t="n"/>
      <c r="J57" s="11" t="n"/>
      <c r="K57" s="10" t="n"/>
      <c r="L57" s="11" t="n"/>
      <c r="M57" s="12" t="n"/>
      <c r="N57" s="16">
        <f>IF($A57="","",F57*'Bill Comparison'!$Y$4/100)</f>
        <v/>
      </c>
      <c r="O57" s="16">
        <f>IF($A57="","",G57*I57/100)</f>
        <v/>
      </c>
      <c r="P57" s="16">
        <f>IF($A57="","",H57*J57/100)</f>
        <v/>
      </c>
      <c r="Q57" s="16">
        <f>IF($A57="","",K57*L57/100)</f>
        <v/>
      </c>
      <c r="R57" s="16">
        <f>IF($A57="","",SUM(N57:P57)-Q57)</f>
        <v/>
      </c>
      <c r="S57" s="16">
        <f>IF($A57="","",R57*'Bill Comparison'!$Y$3)</f>
        <v/>
      </c>
      <c r="T57" s="16">
        <f>IF($A57="","",R57+S57)</f>
        <v/>
      </c>
      <c r="U57" s="16">
        <f>IF($A57="","",T57/12)</f>
        <v/>
      </c>
      <c r="V57" s="17">
        <f>IF($A57="","",RANK(T57,$T$10:$T$109,1))</f>
        <v/>
      </c>
      <c r="W57" s="15">
        <f>IF($A57="","",IF(V57=1,"Lowest estimated cost",IF(T57&lt;=AVERAGE($T$10:$T$109),"Competitive","Review")))</f>
        <v/>
      </c>
    </row>
    <row r="58">
      <c r="A58" s="8" t="n"/>
      <c r="B58" s="7" t="n"/>
      <c r="C58" s="7" t="n"/>
      <c r="D58" s="9" t="n"/>
      <c r="E58" s="7" t="n"/>
      <c r="F58" s="10" t="n"/>
      <c r="G58" s="10" t="n"/>
      <c r="H58" s="10" t="n"/>
      <c r="I58" s="11" t="n"/>
      <c r="J58" s="11" t="n"/>
      <c r="K58" s="10" t="n"/>
      <c r="L58" s="11" t="n"/>
      <c r="M58" s="12" t="n"/>
      <c r="N58" s="13">
        <f>IF($A58="","",F58*'Bill Comparison'!$Y$4/100)</f>
        <v/>
      </c>
      <c r="O58" s="13">
        <f>IF($A58="","",G58*I58/100)</f>
        <v/>
      </c>
      <c r="P58" s="13">
        <f>IF($A58="","",H58*J58/100)</f>
        <v/>
      </c>
      <c r="Q58" s="13">
        <f>IF($A58="","",K58*L58/100)</f>
        <v/>
      </c>
      <c r="R58" s="13">
        <f>IF($A58="","",SUM(N58:P58)-Q58)</f>
        <v/>
      </c>
      <c r="S58" s="13">
        <f>IF($A58="","",R58*'Bill Comparison'!$Y$3)</f>
        <v/>
      </c>
      <c r="T58" s="13">
        <f>IF($A58="","",R58+S58)</f>
        <v/>
      </c>
      <c r="U58" s="13">
        <f>IF($A58="","",T58/12)</f>
        <v/>
      </c>
      <c r="V58" s="14">
        <f>IF($A58="","",RANK(T58,$T$10:$T$109,1))</f>
        <v/>
      </c>
      <c r="W58" s="8">
        <f>IF($A58="","",IF(V58=1,"Lowest estimated cost",IF(T58&lt;=AVERAGE($T$10:$T$109),"Competitive","Review")))</f>
        <v/>
      </c>
    </row>
    <row r="59">
      <c r="A59" s="15" t="n"/>
      <c r="B59" s="7" t="n"/>
      <c r="C59" s="7" t="n"/>
      <c r="D59" s="9" t="n"/>
      <c r="E59" s="7" t="n"/>
      <c r="F59" s="10" t="n"/>
      <c r="G59" s="10" t="n"/>
      <c r="H59" s="10" t="n"/>
      <c r="I59" s="11" t="n"/>
      <c r="J59" s="11" t="n"/>
      <c r="K59" s="10" t="n"/>
      <c r="L59" s="11" t="n"/>
      <c r="M59" s="12" t="n"/>
      <c r="N59" s="16">
        <f>IF($A59="","",F59*'Bill Comparison'!$Y$4/100)</f>
        <v/>
      </c>
      <c r="O59" s="16">
        <f>IF($A59="","",G59*I59/100)</f>
        <v/>
      </c>
      <c r="P59" s="16">
        <f>IF($A59="","",H59*J59/100)</f>
        <v/>
      </c>
      <c r="Q59" s="16">
        <f>IF($A59="","",K59*L59/100)</f>
        <v/>
      </c>
      <c r="R59" s="16">
        <f>IF($A59="","",SUM(N59:P59)-Q59)</f>
        <v/>
      </c>
      <c r="S59" s="16">
        <f>IF($A59="","",R59*'Bill Comparison'!$Y$3)</f>
        <v/>
      </c>
      <c r="T59" s="16">
        <f>IF($A59="","",R59+S59)</f>
        <v/>
      </c>
      <c r="U59" s="16">
        <f>IF($A59="","",T59/12)</f>
        <v/>
      </c>
      <c r="V59" s="17">
        <f>IF($A59="","",RANK(T59,$T$10:$T$109,1))</f>
        <v/>
      </c>
      <c r="W59" s="15">
        <f>IF($A59="","",IF(V59=1,"Lowest estimated cost",IF(T59&lt;=AVERAGE($T$10:$T$109),"Competitive","Review")))</f>
        <v/>
      </c>
    </row>
    <row r="60">
      <c r="A60" s="8" t="n"/>
      <c r="B60" s="7" t="n"/>
      <c r="C60" s="7" t="n"/>
      <c r="D60" s="9" t="n"/>
      <c r="E60" s="7" t="n"/>
      <c r="F60" s="10" t="n"/>
      <c r="G60" s="10" t="n"/>
      <c r="H60" s="10" t="n"/>
      <c r="I60" s="11" t="n"/>
      <c r="J60" s="11" t="n"/>
      <c r="K60" s="10" t="n"/>
      <c r="L60" s="11" t="n"/>
      <c r="M60" s="12" t="n"/>
      <c r="N60" s="13">
        <f>IF($A60="","",F60*'Bill Comparison'!$Y$4/100)</f>
        <v/>
      </c>
      <c r="O60" s="13">
        <f>IF($A60="","",G60*I60/100)</f>
        <v/>
      </c>
      <c r="P60" s="13">
        <f>IF($A60="","",H60*J60/100)</f>
        <v/>
      </c>
      <c r="Q60" s="13">
        <f>IF($A60="","",K60*L60/100)</f>
        <v/>
      </c>
      <c r="R60" s="13">
        <f>IF($A60="","",SUM(N60:P60)-Q60)</f>
        <v/>
      </c>
      <c r="S60" s="13">
        <f>IF($A60="","",R60*'Bill Comparison'!$Y$3)</f>
        <v/>
      </c>
      <c r="T60" s="13">
        <f>IF($A60="","",R60+S60)</f>
        <v/>
      </c>
      <c r="U60" s="13">
        <f>IF($A60="","",T60/12)</f>
        <v/>
      </c>
      <c r="V60" s="14">
        <f>IF($A60="","",RANK(T60,$T$10:$T$109,1))</f>
        <v/>
      </c>
      <c r="W60" s="8">
        <f>IF($A60="","",IF(V60=1,"Lowest estimated cost",IF(T60&lt;=AVERAGE($T$10:$T$109),"Competitive","Review")))</f>
        <v/>
      </c>
    </row>
    <row r="61">
      <c r="A61" s="15" t="n"/>
      <c r="B61" s="7" t="n"/>
      <c r="C61" s="7" t="n"/>
      <c r="D61" s="9" t="n"/>
      <c r="E61" s="7" t="n"/>
      <c r="F61" s="10" t="n"/>
      <c r="G61" s="10" t="n"/>
      <c r="H61" s="10" t="n"/>
      <c r="I61" s="11" t="n"/>
      <c r="J61" s="11" t="n"/>
      <c r="K61" s="10" t="n"/>
      <c r="L61" s="11" t="n"/>
      <c r="M61" s="12" t="n"/>
      <c r="N61" s="16">
        <f>IF($A61="","",F61*'Bill Comparison'!$Y$4/100)</f>
        <v/>
      </c>
      <c r="O61" s="16">
        <f>IF($A61="","",G61*I61/100)</f>
        <v/>
      </c>
      <c r="P61" s="16">
        <f>IF($A61="","",H61*J61/100)</f>
        <v/>
      </c>
      <c r="Q61" s="16">
        <f>IF($A61="","",K61*L61/100)</f>
        <v/>
      </c>
      <c r="R61" s="16">
        <f>IF($A61="","",SUM(N61:P61)-Q61)</f>
        <v/>
      </c>
      <c r="S61" s="16">
        <f>IF($A61="","",R61*'Bill Comparison'!$Y$3)</f>
        <v/>
      </c>
      <c r="T61" s="16">
        <f>IF($A61="","",R61+S61)</f>
        <v/>
      </c>
      <c r="U61" s="16">
        <f>IF($A61="","",T61/12)</f>
        <v/>
      </c>
      <c r="V61" s="17">
        <f>IF($A61="","",RANK(T61,$T$10:$T$109,1))</f>
        <v/>
      </c>
      <c r="W61" s="15">
        <f>IF($A61="","",IF(V61=1,"Lowest estimated cost",IF(T61&lt;=AVERAGE($T$10:$T$109),"Competitive","Review")))</f>
        <v/>
      </c>
    </row>
    <row r="62">
      <c r="A62" s="8" t="n"/>
      <c r="B62" s="7" t="n"/>
      <c r="C62" s="7" t="n"/>
      <c r="D62" s="9" t="n"/>
      <c r="E62" s="7" t="n"/>
      <c r="F62" s="10" t="n"/>
      <c r="G62" s="10" t="n"/>
      <c r="H62" s="10" t="n"/>
      <c r="I62" s="11" t="n"/>
      <c r="J62" s="11" t="n"/>
      <c r="K62" s="10" t="n"/>
      <c r="L62" s="11" t="n"/>
      <c r="M62" s="12" t="n"/>
      <c r="N62" s="13">
        <f>IF($A62="","",F62*'Bill Comparison'!$Y$4/100)</f>
        <v/>
      </c>
      <c r="O62" s="13">
        <f>IF($A62="","",G62*I62/100)</f>
        <v/>
      </c>
      <c r="P62" s="13">
        <f>IF($A62="","",H62*J62/100)</f>
        <v/>
      </c>
      <c r="Q62" s="13">
        <f>IF($A62="","",K62*L62/100)</f>
        <v/>
      </c>
      <c r="R62" s="13">
        <f>IF($A62="","",SUM(N62:P62)-Q62)</f>
        <v/>
      </c>
      <c r="S62" s="13">
        <f>IF($A62="","",R62*'Bill Comparison'!$Y$3)</f>
        <v/>
      </c>
      <c r="T62" s="13">
        <f>IF($A62="","",R62+S62)</f>
        <v/>
      </c>
      <c r="U62" s="13">
        <f>IF($A62="","",T62/12)</f>
        <v/>
      </c>
      <c r="V62" s="14">
        <f>IF($A62="","",RANK(T62,$T$10:$T$109,1))</f>
        <v/>
      </c>
      <c r="W62" s="8">
        <f>IF($A62="","",IF(V62=1,"Lowest estimated cost",IF(T62&lt;=AVERAGE($T$10:$T$109),"Competitive","Review")))</f>
        <v/>
      </c>
    </row>
    <row r="63">
      <c r="A63" s="15" t="n"/>
      <c r="B63" s="7" t="n"/>
      <c r="C63" s="7" t="n"/>
      <c r="D63" s="9" t="n"/>
      <c r="E63" s="7" t="n"/>
      <c r="F63" s="10" t="n"/>
      <c r="G63" s="10" t="n"/>
      <c r="H63" s="10" t="n"/>
      <c r="I63" s="11" t="n"/>
      <c r="J63" s="11" t="n"/>
      <c r="K63" s="10" t="n"/>
      <c r="L63" s="11" t="n"/>
      <c r="M63" s="12" t="n"/>
      <c r="N63" s="16">
        <f>IF($A63="","",F63*'Bill Comparison'!$Y$4/100)</f>
        <v/>
      </c>
      <c r="O63" s="16">
        <f>IF($A63="","",G63*I63/100)</f>
        <v/>
      </c>
      <c r="P63" s="16">
        <f>IF($A63="","",H63*J63/100)</f>
        <v/>
      </c>
      <c r="Q63" s="16">
        <f>IF($A63="","",K63*L63/100)</f>
        <v/>
      </c>
      <c r="R63" s="16">
        <f>IF($A63="","",SUM(N63:P63)-Q63)</f>
        <v/>
      </c>
      <c r="S63" s="16">
        <f>IF($A63="","",R63*'Bill Comparison'!$Y$3)</f>
        <v/>
      </c>
      <c r="T63" s="16">
        <f>IF($A63="","",R63+S63)</f>
        <v/>
      </c>
      <c r="U63" s="16">
        <f>IF($A63="","",T63/12)</f>
        <v/>
      </c>
      <c r="V63" s="17">
        <f>IF($A63="","",RANK(T63,$T$10:$T$109,1))</f>
        <v/>
      </c>
      <c r="W63" s="15">
        <f>IF($A63="","",IF(V63=1,"Lowest estimated cost",IF(T63&lt;=AVERAGE($T$10:$T$109),"Competitive","Review")))</f>
        <v/>
      </c>
    </row>
    <row r="64">
      <c r="A64" s="8" t="n"/>
      <c r="B64" s="7" t="n"/>
      <c r="C64" s="7" t="n"/>
      <c r="D64" s="9" t="n"/>
      <c r="E64" s="7" t="n"/>
      <c r="F64" s="10" t="n"/>
      <c r="G64" s="10" t="n"/>
      <c r="H64" s="10" t="n"/>
      <c r="I64" s="11" t="n"/>
      <c r="J64" s="11" t="n"/>
      <c r="K64" s="10" t="n"/>
      <c r="L64" s="11" t="n"/>
      <c r="M64" s="12" t="n"/>
      <c r="N64" s="13">
        <f>IF($A64="","",F64*'Bill Comparison'!$Y$4/100)</f>
        <v/>
      </c>
      <c r="O64" s="13">
        <f>IF($A64="","",G64*I64/100)</f>
        <v/>
      </c>
      <c r="P64" s="13">
        <f>IF($A64="","",H64*J64/100)</f>
        <v/>
      </c>
      <c r="Q64" s="13">
        <f>IF($A64="","",K64*L64/100)</f>
        <v/>
      </c>
      <c r="R64" s="13">
        <f>IF($A64="","",SUM(N64:P64)-Q64)</f>
        <v/>
      </c>
      <c r="S64" s="13">
        <f>IF($A64="","",R64*'Bill Comparison'!$Y$3)</f>
        <v/>
      </c>
      <c r="T64" s="13">
        <f>IF($A64="","",R64+S64)</f>
        <v/>
      </c>
      <c r="U64" s="13">
        <f>IF($A64="","",T64/12)</f>
        <v/>
      </c>
      <c r="V64" s="14">
        <f>IF($A64="","",RANK(T64,$T$10:$T$109,1))</f>
        <v/>
      </c>
      <c r="W64" s="8">
        <f>IF($A64="","",IF(V64=1,"Lowest estimated cost",IF(T64&lt;=AVERAGE($T$10:$T$109),"Competitive","Review")))</f>
        <v/>
      </c>
    </row>
    <row r="65">
      <c r="A65" s="15" t="n"/>
      <c r="B65" s="7" t="n"/>
      <c r="C65" s="7" t="n"/>
      <c r="D65" s="9" t="n"/>
      <c r="E65" s="7" t="n"/>
      <c r="F65" s="10" t="n"/>
      <c r="G65" s="10" t="n"/>
      <c r="H65" s="10" t="n"/>
      <c r="I65" s="11" t="n"/>
      <c r="J65" s="11" t="n"/>
      <c r="K65" s="10" t="n"/>
      <c r="L65" s="11" t="n"/>
      <c r="M65" s="12" t="n"/>
      <c r="N65" s="16">
        <f>IF($A65="","",F65*'Bill Comparison'!$Y$4/100)</f>
        <v/>
      </c>
      <c r="O65" s="16">
        <f>IF($A65="","",G65*I65/100)</f>
        <v/>
      </c>
      <c r="P65" s="16">
        <f>IF($A65="","",H65*J65/100)</f>
        <v/>
      </c>
      <c r="Q65" s="16">
        <f>IF($A65="","",K65*L65/100)</f>
        <v/>
      </c>
      <c r="R65" s="16">
        <f>IF($A65="","",SUM(N65:P65)-Q65)</f>
        <v/>
      </c>
      <c r="S65" s="16">
        <f>IF($A65="","",R65*'Bill Comparison'!$Y$3)</f>
        <v/>
      </c>
      <c r="T65" s="16">
        <f>IF($A65="","",R65+S65)</f>
        <v/>
      </c>
      <c r="U65" s="16">
        <f>IF($A65="","",T65/12)</f>
        <v/>
      </c>
      <c r="V65" s="17">
        <f>IF($A65="","",RANK(T65,$T$10:$T$109,1))</f>
        <v/>
      </c>
      <c r="W65" s="15">
        <f>IF($A65="","",IF(V65=1,"Lowest estimated cost",IF(T65&lt;=AVERAGE($T$10:$T$109),"Competitive","Review")))</f>
        <v/>
      </c>
    </row>
    <row r="66">
      <c r="A66" s="8" t="n"/>
      <c r="B66" s="7" t="n"/>
      <c r="C66" s="7" t="n"/>
      <c r="D66" s="9" t="n"/>
      <c r="E66" s="7" t="n"/>
      <c r="F66" s="10" t="n"/>
      <c r="G66" s="10" t="n"/>
      <c r="H66" s="10" t="n"/>
      <c r="I66" s="11" t="n"/>
      <c r="J66" s="11" t="n"/>
      <c r="K66" s="10" t="n"/>
      <c r="L66" s="11" t="n"/>
      <c r="M66" s="12" t="n"/>
      <c r="N66" s="13">
        <f>IF($A66="","",F66*'Bill Comparison'!$Y$4/100)</f>
        <v/>
      </c>
      <c r="O66" s="13">
        <f>IF($A66="","",G66*I66/100)</f>
        <v/>
      </c>
      <c r="P66" s="13">
        <f>IF($A66="","",H66*J66/100)</f>
        <v/>
      </c>
      <c r="Q66" s="13">
        <f>IF($A66="","",K66*L66/100)</f>
        <v/>
      </c>
      <c r="R66" s="13">
        <f>IF($A66="","",SUM(N66:P66)-Q66)</f>
        <v/>
      </c>
      <c r="S66" s="13">
        <f>IF($A66="","",R66*'Bill Comparison'!$Y$3)</f>
        <v/>
      </c>
      <c r="T66" s="13">
        <f>IF($A66="","",R66+S66)</f>
        <v/>
      </c>
      <c r="U66" s="13">
        <f>IF($A66="","",T66/12)</f>
        <v/>
      </c>
      <c r="V66" s="14">
        <f>IF($A66="","",RANK(T66,$T$10:$T$109,1))</f>
        <v/>
      </c>
      <c r="W66" s="8">
        <f>IF($A66="","",IF(V66=1,"Lowest estimated cost",IF(T66&lt;=AVERAGE($T$10:$T$109),"Competitive","Review")))</f>
        <v/>
      </c>
    </row>
    <row r="67">
      <c r="A67" s="15" t="n"/>
      <c r="B67" s="7" t="n"/>
      <c r="C67" s="7" t="n"/>
      <c r="D67" s="9" t="n"/>
      <c r="E67" s="7" t="n"/>
      <c r="F67" s="10" t="n"/>
      <c r="G67" s="10" t="n"/>
      <c r="H67" s="10" t="n"/>
      <c r="I67" s="11" t="n"/>
      <c r="J67" s="11" t="n"/>
      <c r="K67" s="10" t="n"/>
      <c r="L67" s="11" t="n"/>
      <c r="M67" s="12" t="n"/>
      <c r="N67" s="16">
        <f>IF($A67="","",F67*'Bill Comparison'!$Y$4/100)</f>
        <v/>
      </c>
      <c r="O67" s="16">
        <f>IF($A67="","",G67*I67/100)</f>
        <v/>
      </c>
      <c r="P67" s="16">
        <f>IF($A67="","",H67*J67/100)</f>
        <v/>
      </c>
      <c r="Q67" s="16">
        <f>IF($A67="","",K67*L67/100)</f>
        <v/>
      </c>
      <c r="R67" s="16">
        <f>IF($A67="","",SUM(N67:P67)-Q67)</f>
        <v/>
      </c>
      <c r="S67" s="16">
        <f>IF($A67="","",R67*'Bill Comparison'!$Y$3)</f>
        <v/>
      </c>
      <c r="T67" s="16">
        <f>IF($A67="","",R67+S67)</f>
        <v/>
      </c>
      <c r="U67" s="16">
        <f>IF($A67="","",T67/12)</f>
        <v/>
      </c>
      <c r="V67" s="17">
        <f>IF($A67="","",RANK(T67,$T$10:$T$109,1))</f>
        <v/>
      </c>
      <c r="W67" s="15">
        <f>IF($A67="","",IF(V67=1,"Lowest estimated cost",IF(T67&lt;=AVERAGE($T$10:$T$109),"Competitive","Review")))</f>
        <v/>
      </c>
    </row>
    <row r="68">
      <c r="A68" s="8" t="n"/>
      <c r="B68" s="7" t="n"/>
      <c r="C68" s="7" t="n"/>
      <c r="D68" s="9" t="n"/>
      <c r="E68" s="7" t="n"/>
      <c r="F68" s="10" t="n"/>
      <c r="G68" s="10" t="n"/>
      <c r="H68" s="10" t="n"/>
      <c r="I68" s="11" t="n"/>
      <c r="J68" s="11" t="n"/>
      <c r="K68" s="10" t="n"/>
      <c r="L68" s="11" t="n"/>
      <c r="M68" s="12" t="n"/>
      <c r="N68" s="13">
        <f>IF($A68="","",F68*'Bill Comparison'!$Y$4/100)</f>
        <v/>
      </c>
      <c r="O68" s="13">
        <f>IF($A68="","",G68*I68/100)</f>
        <v/>
      </c>
      <c r="P68" s="13">
        <f>IF($A68="","",H68*J68/100)</f>
        <v/>
      </c>
      <c r="Q68" s="13">
        <f>IF($A68="","",K68*L68/100)</f>
        <v/>
      </c>
      <c r="R68" s="13">
        <f>IF($A68="","",SUM(N68:P68)-Q68)</f>
        <v/>
      </c>
      <c r="S68" s="13">
        <f>IF($A68="","",R68*'Bill Comparison'!$Y$3)</f>
        <v/>
      </c>
      <c r="T68" s="13">
        <f>IF($A68="","",R68+S68)</f>
        <v/>
      </c>
      <c r="U68" s="13">
        <f>IF($A68="","",T68/12)</f>
        <v/>
      </c>
      <c r="V68" s="14">
        <f>IF($A68="","",RANK(T68,$T$10:$T$109,1))</f>
        <v/>
      </c>
      <c r="W68" s="8">
        <f>IF($A68="","",IF(V68=1,"Lowest estimated cost",IF(T68&lt;=AVERAGE($T$10:$T$109),"Competitive","Review")))</f>
        <v/>
      </c>
    </row>
    <row r="69">
      <c r="A69" s="15" t="n"/>
      <c r="B69" s="7" t="n"/>
      <c r="C69" s="7" t="n"/>
      <c r="D69" s="9" t="n"/>
      <c r="E69" s="7" t="n"/>
      <c r="F69" s="10" t="n"/>
      <c r="G69" s="10" t="n"/>
      <c r="H69" s="10" t="n"/>
      <c r="I69" s="11" t="n"/>
      <c r="J69" s="11" t="n"/>
      <c r="K69" s="10" t="n"/>
      <c r="L69" s="11" t="n"/>
      <c r="M69" s="12" t="n"/>
      <c r="N69" s="16">
        <f>IF($A69="","",F69*'Bill Comparison'!$Y$4/100)</f>
        <v/>
      </c>
      <c r="O69" s="16">
        <f>IF($A69="","",G69*I69/100)</f>
        <v/>
      </c>
      <c r="P69" s="16">
        <f>IF($A69="","",H69*J69/100)</f>
        <v/>
      </c>
      <c r="Q69" s="16">
        <f>IF($A69="","",K69*L69/100)</f>
        <v/>
      </c>
      <c r="R69" s="16">
        <f>IF($A69="","",SUM(N69:P69)-Q69)</f>
        <v/>
      </c>
      <c r="S69" s="16">
        <f>IF($A69="","",R69*'Bill Comparison'!$Y$3)</f>
        <v/>
      </c>
      <c r="T69" s="16">
        <f>IF($A69="","",R69+S69)</f>
        <v/>
      </c>
      <c r="U69" s="16">
        <f>IF($A69="","",T69/12)</f>
        <v/>
      </c>
      <c r="V69" s="17">
        <f>IF($A69="","",RANK(T69,$T$10:$T$109,1))</f>
        <v/>
      </c>
      <c r="W69" s="15">
        <f>IF($A69="","",IF(V69=1,"Lowest estimated cost",IF(T69&lt;=AVERAGE($T$10:$T$109),"Competitive","Review")))</f>
        <v/>
      </c>
    </row>
    <row r="70">
      <c r="A70" s="8" t="n"/>
      <c r="B70" s="7" t="n"/>
      <c r="C70" s="7" t="n"/>
      <c r="D70" s="9" t="n"/>
      <c r="E70" s="7" t="n"/>
      <c r="F70" s="10" t="n"/>
      <c r="G70" s="10" t="n"/>
      <c r="H70" s="10" t="n"/>
      <c r="I70" s="11" t="n"/>
      <c r="J70" s="11" t="n"/>
      <c r="K70" s="10" t="n"/>
      <c r="L70" s="11" t="n"/>
      <c r="M70" s="12" t="n"/>
      <c r="N70" s="13">
        <f>IF($A70="","",F70*'Bill Comparison'!$Y$4/100)</f>
        <v/>
      </c>
      <c r="O70" s="13">
        <f>IF($A70="","",G70*I70/100)</f>
        <v/>
      </c>
      <c r="P70" s="13">
        <f>IF($A70="","",H70*J70/100)</f>
        <v/>
      </c>
      <c r="Q70" s="13">
        <f>IF($A70="","",K70*L70/100)</f>
        <v/>
      </c>
      <c r="R70" s="13">
        <f>IF($A70="","",SUM(N70:P70)-Q70)</f>
        <v/>
      </c>
      <c r="S70" s="13">
        <f>IF($A70="","",R70*'Bill Comparison'!$Y$3)</f>
        <v/>
      </c>
      <c r="T70" s="13">
        <f>IF($A70="","",R70+S70)</f>
        <v/>
      </c>
      <c r="U70" s="13">
        <f>IF($A70="","",T70/12)</f>
        <v/>
      </c>
      <c r="V70" s="14">
        <f>IF($A70="","",RANK(T70,$T$10:$T$109,1))</f>
        <v/>
      </c>
      <c r="W70" s="8">
        <f>IF($A70="","",IF(V70=1,"Lowest estimated cost",IF(T70&lt;=AVERAGE($T$10:$T$109),"Competitive","Review")))</f>
        <v/>
      </c>
    </row>
    <row r="71">
      <c r="A71" s="15" t="n"/>
      <c r="B71" s="7" t="n"/>
      <c r="C71" s="7" t="n"/>
      <c r="D71" s="9" t="n"/>
      <c r="E71" s="7" t="n"/>
      <c r="F71" s="10" t="n"/>
      <c r="G71" s="10" t="n"/>
      <c r="H71" s="10" t="n"/>
      <c r="I71" s="11" t="n"/>
      <c r="J71" s="11" t="n"/>
      <c r="K71" s="10" t="n"/>
      <c r="L71" s="11" t="n"/>
      <c r="M71" s="12" t="n"/>
      <c r="N71" s="16">
        <f>IF($A71="","",F71*'Bill Comparison'!$Y$4/100)</f>
        <v/>
      </c>
      <c r="O71" s="16">
        <f>IF($A71="","",G71*I71/100)</f>
        <v/>
      </c>
      <c r="P71" s="16">
        <f>IF($A71="","",H71*J71/100)</f>
        <v/>
      </c>
      <c r="Q71" s="16">
        <f>IF($A71="","",K71*L71/100)</f>
        <v/>
      </c>
      <c r="R71" s="16">
        <f>IF($A71="","",SUM(N71:P71)-Q71)</f>
        <v/>
      </c>
      <c r="S71" s="16">
        <f>IF($A71="","",R71*'Bill Comparison'!$Y$3)</f>
        <v/>
      </c>
      <c r="T71" s="16">
        <f>IF($A71="","",R71+S71)</f>
        <v/>
      </c>
      <c r="U71" s="16">
        <f>IF($A71="","",T71/12)</f>
        <v/>
      </c>
      <c r="V71" s="17">
        <f>IF($A71="","",RANK(T71,$T$10:$T$109,1))</f>
        <v/>
      </c>
      <c r="W71" s="15">
        <f>IF($A71="","",IF(V71=1,"Lowest estimated cost",IF(T71&lt;=AVERAGE($T$10:$T$109),"Competitive","Review")))</f>
        <v/>
      </c>
    </row>
    <row r="72">
      <c r="A72" s="8" t="n"/>
      <c r="B72" s="7" t="n"/>
      <c r="C72" s="7" t="n"/>
      <c r="D72" s="9" t="n"/>
      <c r="E72" s="7" t="n"/>
      <c r="F72" s="10" t="n"/>
      <c r="G72" s="10" t="n"/>
      <c r="H72" s="10" t="n"/>
      <c r="I72" s="11" t="n"/>
      <c r="J72" s="11" t="n"/>
      <c r="K72" s="10" t="n"/>
      <c r="L72" s="11" t="n"/>
      <c r="M72" s="12" t="n"/>
      <c r="N72" s="13">
        <f>IF($A72="","",F72*'Bill Comparison'!$Y$4/100)</f>
        <v/>
      </c>
      <c r="O72" s="13">
        <f>IF($A72="","",G72*I72/100)</f>
        <v/>
      </c>
      <c r="P72" s="13">
        <f>IF($A72="","",H72*J72/100)</f>
        <v/>
      </c>
      <c r="Q72" s="13">
        <f>IF($A72="","",K72*L72/100)</f>
        <v/>
      </c>
      <c r="R72" s="13">
        <f>IF($A72="","",SUM(N72:P72)-Q72)</f>
        <v/>
      </c>
      <c r="S72" s="13">
        <f>IF($A72="","",R72*'Bill Comparison'!$Y$3)</f>
        <v/>
      </c>
      <c r="T72" s="13">
        <f>IF($A72="","",R72+S72)</f>
        <v/>
      </c>
      <c r="U72" s="13">
        <f>IF($A72="","",T72/12)</f>
        <v/>
      </c>
      <c r="V72" s="14">
        <f>IF($A72="","",RANK(T72,$T$10:$T$109,1))</f>
        <v/>
      </c>
      <c r="W72" s="8">
        <f>IF($A72="","",IF(V72=1,"Lowest estimated cost",IF(T72&lt;=AVERAGE($T$10:$T$109),"Competitive","Review")))</f>
        <v/>
      </c>
    </row>
    <row r="73">
      <c r="A73" s="15" t="n"/>
      <c r="B73" s="7" t="n"/>
      <c r="C73" s="7" t="n"/>
      <c r="D73" s="9" t="n"/>
      <c r="E73" s="7" t="n"/>
      <c r="F73" s="10" t="n"/>
      <c r="G73" s="10" t="n"/>
      <c r="H73" s="10" t="n"/>
      <c r="I73" s="11" t="n"/>
      <c r="J73" s="11" t="n"/>
      <c r="K73" s="10" t="n"/>
      <c r="L73" s="11" t="n"/>
      <c r="M73" s="12" t="n"/>
      <c r="N73" s="16">
        <f>IF($A73="","",F73*'Bill Comparison'!$Y$4/100)</f>
        <v/>
      </c>
      <c r="O73" s="16">
        <f>IF($A73="","",G73*I73/100)</f>
        <v/>
      </c>
      <c r="P73" s="16">
        <f>IF($A73="","",H73*J73/100)</f>
        <v/>
      </c>
      <c r="Q73" s="16">
        <f>IF($A73="","",K73*L73/100)</f>
        <v/>
      </c>
      <c r="R73" s="16">
        <f>IF($A73="","",SUM(N73:P73)-Q73)</f>
        <v/>
      </c>
      <c r="S73" s="16">
        <f>IF($A73="","",R73*'Bill Comparison'!$Y$3)</f>
        <v/>
      </c>
      <c r="T73" s="16">
        <f>IF($A73="","",R73+S73)</f>
        <v/>
      </c>
      <c r="U73" s="16">
        <f>IF($A73="","",T73/12)</f>
        <v/>
      </c>
      <c r="V73" s="17">
        <f>IF($A73="","",RANK(T73,$T$10:$T$109,1))</f>
        <v/>
      </c>
      <c r="W73" s="15">
        <f>IF($A73="","",IF(V73=1,"Lowest estimated cost",IF(T73&lt;=AVERAGE($T$10:$T$109),"Competitive","Review")))</f>
        <v/>
      </c>
    </row>
    <row r="74">
      <c r="A74" s="8" t="n"/>
      <c r="B74" s="7" t="n"/>
      <c r="C74" s="7" t="n"/>
      <c r="D74" s="9" t="n"/>
      <c r="E74" s="7" t="n"/>
      <c r="F74" s="10" t="n"/>
      <c r="G74" s="10" t="n"/>
      <c r="H74" s="10" t="n"/>
      <c r="I74" s="11" t="n"/>
      <c r="J74" s="11" t="n"/>
      <c r="K74" s="10" t="n"/>
      <c r="L74" s="11" t="n"/>
      <c r="M74" s="12" t="n"/>
      <c r="N74" s="13">
        <f>IF($A74="","",F74*'Bill Comparison'!$Y$4/100)</f>
        <v/>
      </c>
      <c r="O74" s="13">
        <f>IF($A74="","",G74*I74/100)</f>
        <v/>
      </c>
      <c r="P74" s="13">
        <f>IF($A74="","",H74*J74/100)</f>
        <v/>
      </c>
      <c r="Q74" s="13">
        <f>IF($A74="","",K74*L74/100)</f>
        <v/>
      </c>
      <c r="R74" s="13">
        <f>IF($A74="","",SUM(N74:P74)-Q74)</f>
        <v/>
      </c>
      <c r="S74" s="13">
        <f>IF($A74="","",R74*'Bill Comparison'!$Y$3)</f>
        <v/>
      </c>
      <c r="T74" s="13">
        <f>IF($A74="","",R74+S74)</f>
        <v/>
      </c>
      <c r="U74" s="13">
        <f>IF($A74="","",T74/12)</f>
        <v/>
      </c>
      <c r="V74" s="14">
        <f>IF($A74="","",RANK(T74,$T$10:$T$109,1))</f>
        <v/>
      </c>
      <c r="W74" s="8">
        <f>IF($A74="","",IF(V74=1,"Lowest estimated cost",IF(T74&lt;=AVERAGE($T$10:$T$109),"Competitive","Review")))</f>
        <v/>
      </c>
    </row>
    <row r="75">
      <c r="A75" s="15" t="n"/>
      <c r="B75" s="7" t="n"/>
      <c r="C75" s="7" t="n"/>
      <c r="D75" s="9" t="n"/>
      <c r="E75" s="7" t="n"/>
      <c r="F75" s="10" t="n"/>
      <c r="G75" s="10" t="n"/>
      <c r="H75" s="10" t="n"/>
      <c r="I75" s="11" t="n"/>
      <c r="J75" s="11" t="n"/>
      <c r="K75" s="10" t="n"/>
      <c r="L75" s="11" t="n"/>
      <c r="M75" s="12" t="n"/>
      <c r="N75" s="16">
        <f>IF($A75="","",F75*'Bill Comparison'!$Y$4/100)</f>
        <v/>
      </c>
      <c r="O75" s="16">
        <f>IF($A75="","",G75*I75/100)</f>
        <v/>
      </c>
      <c r="P75" s="16">
        <f>IF($A75="","",H75*J75/100)</f>
        <v/>
      </c>
      <c r="Q75" s="16">
        <f>IF($A75="","",K75*L75/100)</f>
        <v/>
      </c>
      <c r="R75" s="16">
        <f>IF($A75="","",SUM(N75:P75)-Q75)</f>
        <v/>
      </c>
      <c r="S75" s="16">
        <f>IF($A75="","",R75*'Bill Comparison'!$Y$3)</f>
        <v/>
      </c>
      <c r="T75" s="16">
        <f>IF($A75="","",R75+S75)</f>
        <v/>
      </c>
      <c r="U75" s="16">
        <f>IF($A75="","",T75/12)</f>
        <v/>
      </c>
      <c r="V75" s="17">
        <f>IF($A75="","",RANK(T75,$T$10:$T$109,1))</f>
        <v/>
      </c>
      <c r="W75" s="15">
        <f>IF($A75="","",IF(V75=1,"Lowest estimated cost",IF(T75&lt;=AVERAGE($T$10:$T$109),"Competitive","Review")))</f>
        <v/>
      </c>
    </row>
    <row r="76">
      <c r="A76" s="8" t="n"/>
      <c r="B76" s="7" t="n"/>
      <c r="C76" s="7" t="n"/>
      <c r="D76" s="9" t="n"/>
      <c r="E76" s="7" t="n"/>
      <c r="F76" s="10" t="n"/>
      <c r="G76" s="10" t="n"/>
      <c r="H76" s="10" t="n"/>
      <c r="I76" s="11" t="n"/>
      <c r="J76" s="11" t="n"/>
      <c r="K76" s="10" t="n"/>
      <c r="L76" s="11" t="n"/>
      <c r="M76" s="12" t="n"/>
      <c r="N76" s="13">
        <f>IF($A76="","",F76*'Bill Comparison'!$Y$4/100)</f>
        <v/>
      </c>
      <c r="O76" s="13">
        <f>IF($A76="","",G76*I76/100)</f>
        <v/>
      </c>
      <c r="P76" s="13">
        <f>IF($A76="","",H76*J76/100)</f>
        <v/>
      </c>
      <c r="Q76" s="13">
        <f>IF($A76="","",K76*L76/100)</f>
        <v/>
      </c>
      <c r="R76" s="13">
        <f>IF($A76="","",SUM(N76:P76)-Q76)</f>
        <v/>
      </c>
      <c r="S76" s="13">
        <f>IF($A76="","",R76*'Bill Comparison'!$Y$3)</f>
        <v/>
      </c>
      <c r="T76" s="13">
        <f>IF($A76="","",R76+S76)</f>
        <v/>
      </c>
      <c r="U76" s="13">
        <f>IF($A76="","",T76/12)</f>
        <v/>
      </c>
      <c r="V76" s="14">
        <f>IF($A76="","",RANK(T76,$T$10:$T$109,1))</f>
        <v/>
      </c>
      <c r="W76" s="8">
        <f>IF($A76="","",IF(V76=1,"Lowest estimated cost",IF(T76&lt;=AVERAGE($T$10:$T$109),"Competitive","Review")))</f>
        <v/>
      </c>
    </row>
    <row r="77">
      <c r="A77" s="15" t="n"/>
      <c r="B77" s="7" t="n"/>
      <c r="C77" s="7" t="n"/>
      <c r="D77" s="9" t="n"/>
      <c r="E77" s="7" t="n"/>
      <c r="F77" s="10" t="n"/>
      <c r="G77" s="10" t="n"/>
      <c r="H77" s="10" t="n"/>
      <c r="I77" s="11" t="n"/>
      <c r="J77" s="11" t="n"/>
      <c r="K77" s="10" t="n"/>
      <c r="L77" s="11" t="n"/>
      <c r="M77" s="12" t="n"/>
      <c r="N77" s="16">
        <f>IF($A77="","",F77*'Bill Comparison'!$Y$4/100)</f>
        <v/>
      </c>
      <c r="O77" s="16">
        <f>IF($A77="","",G77*I77/100)</f>
        <v/>
      </c>
      <c r="P77" s="16">
        <f>IF($A77="","",H77*J77/100)</f>
        <v/>
      </c>
      <c r="Q77" s="16">
        <f>IF($A77="","",K77*L77/100)</f>
        <v/>
      </c>
      <c r="R77" s="16">
        <f>IF($A77="","",SUM(N77:P77)-Q77)</f>
        <v/>
      </c>
      <c r="S77" s="16">
        <f>IF($A77="","",R77*'Bill Comparison'!$Y$3)</f>
        <v/>
      </c>
      <c r="T77" s="16">
        <f>IF($A77="","",R77+S77)</f>
        <v/>
      </c>
      <c r="U77" s="16">
        <f>IF($A77="","",T77/12)</f>
        <v/>
      </c>
      <c r="V77" s="17">
        <f>IF($A77="","",RANK(T77,$T$10:$T$109,1))</f>
        <v/>
      </c>
      <c r="W77" s="15">
        <f>IF($A77="","",IF(V77=1,"Lowest estimated cost",IF(T77&lt;=AVERAGE($T$10:$T$109),"Competitive","Review")))</f>
        <v/>
      </c>
    </row>
    <row r="78">
      <c r="A78" s="8" t="n"/>
      <c r="B78" s="7" t="n"/>
      <c r="C78" s="7" t="n"/>
      <c r="D78" s="9" t="n"/>
      <c r="E78" s="7" t="n"/>
      <c r="F78" s="10" t="n"/>
      <c r="G78" s="10" t="n"/>
      <c r="H78" s="10" t="n"/>
      <c r="I78" s="11" t="n"/>
      <c r="J78" s="11" t="n"/>
      <c r="K78" s="10" t="n"/>
      <c r="L78" s="11" t="n"/>
      <c r="M78" s="12" t="n"/>
      <c r="N78" s="13">
        <f>IF($A78="","",F78*'Bill Comparison'!$Y$4/100)</f>
        <v/>
      </c>
      <c r="O78" s="13">
        <f>IF($A78="","",G78*I78/100)</f>
        <v/>
      </c>
      <c r="P78" s="13">
        <f>IF($A78="","",H78*J78/100)</f>
        <v/>
      </c>
      <c r="Q78" s="13">
        <f>IF($A78="","",K78*L78/100)</f>
        <v/>
      </c>
      <c r="R78" s="13">
        <f>IF($A78="","",SUM(N78:P78)-Q78)</f>
        <v/>
      </c>
      <c r="S78" s="13">
        <f>IF($A78="","",R78*'Bill Comparison'!$Y$3)</f>
        <v/>
      </c>
      <c r="T78" s="13">
        <f>IF($A78="","",R78+S78)</f>
        <v/>
      </c>
      <c r="U78" s="13">
        <f>IF($A78="","",T78/12)</f>
        <v/>
      </c>
      <c r="V78" s="14">
        <f>IF($A78="","",RANK(T78,$T$10:$T$109,1))</f>
        <v/>
      </c>
      <c r="W78" s="8">
        <f>IF($A78="","",IF(V78=1,"Lowest estimated cost",IF(T78&lt;=AVERAGE($T$10:$T$109),"Competitive","Review")))</f>
        <v/>
      </c>
    </row>
    <row r="79">
      <c r="A79" s="15" t="n"/>
      <c r="B79" s="7" t="n"/>
      <c r="C79" s="7" t="n"/>
      <c r="D79" s="9" t="n"/>
      <c r="E79" s="7" t="n"/>
      <c r="F79" s="10" t="n"/>
      <c r="G79" s="10" t="n"/>
      <c r="H79" s="10" t="n"/>
      <c r="I79" s="11" t="n"/>
      <c r="J79" s="11" t="n"/>
      <c r="K79" s="10" t="n"/>
      <c r="L79" s="11" t="n"/>
      <c r="M79" s="12" t="n"/>
      <c r="N79" s="16">
        <f>IF($A79="","",F79*'Bill Comparison'!$Y$4/100)</f>
        <v/>
      </c>
      <c r="O79" s="16">
        <f>IF($A79="","",G79*I79/100)</f>
        <v/>
      </c>
      <c r="P79" s="16">
        <f>IF($A79="","",H79*J79/100)</f>
        <v/>
      </c>
      <c r="Q79" s="16">
        <f>IF($A79="","",K79*L79/100)</f>
        <v/>
      </c>
      <c r="R79" s="16">
        <f>IF($A79="","",SUM(N79:P79)-Q79)</f>
        <v/>
      </c>
      <c r="S79" s="16">
        <f>IF($A79="","",R79*'Bill Comparison'!$Y$3)</f>
        <v/>
      </c>
      <c r="T79" s="16">
        <f>IF($A79="","",R79+S79)</f>
        <v/>
      </c>
      <c r="U79" s="16">
        <f>IF($A79="","",T79/12)</f>
        <v/>
      </c>
      <c r="V79" s="17">
        <f>IF($A79="","",RANK(T79,$T$10:$T$109,1))</f>
        <v/>
      </c>
      <c r="W79" s="15">
        <f>IF($A79="","",IF(V79=1,"Lowest estimated cost",IF(T79&lt;=AVERAGE($T$10:$T$109),"Competitive","Review")))</f>
        <v/>
      </c>
    </row>
    <row r="80">
      <c r="A80" s="8" t="n"/>
      <c r="B80" s="7" t="n"/>
      <c r="C80" s="7" t="n"/>
      <c r="D80" s="9" t="n"/>
      <c r="E80" s="7" t="n"/>
      <c r="F80" s="10" t="n"/>
      <c r="G80" s="10" t="n"/>
      <c r="H80" s="10" t="n"/>
      <c r="I80" s="11" t="n"/>
      <c r="J80" s="11" t="n"/>
      <c r="K80" s="10" t="n"/>
      <c r="L80" s="11" t="n"/>
      <c r="M80" s="12" t="n"/>
      <c r="N80" s="13">
        <f>IF($A80="","",F80*'Bill Comparison'!$Y$4/100)</f>
        <v/>
      </c>
      <c r="O80" s="13">
        <f>IF($A80="","",G80*I80/100)</f>
        <v/>
      </c>
      <c r="P80" s="13">
        <f>IF($A80="","",H80*J80/100)</f>
        <v/>
      </c>
      <c r="Q80" s="13">
        <f>IF($A80="","",K80*L80/100)</f>
        <v/>
      </c>
      <c r="R80" s="13">
        <f>IF($A80="","",SUM(N80:P80)-Q80)</f>
        <v/>
      </c>
      <c r="S80" s="13">
        <f>IF($A80="","",R80*'Bill Comparison'!$Y$3)</f>
        <v/>
      </c>
      <c r="T80" s="13">
        <f>IF($A80="","",R80+S80)</f>
        <v/>
      </c>
      <c r="U80" s="13">
        <f>IF($A80="","",T80/12)</f>
        <v/>
      </c>
      <c r="V80" s="14">
        <f>IF($A80="","",RANK(T80,$T$10:$T$109,1))</f>
        <v/>
      </c>
      <c r="W80" s="8">
        <f>IF($A80="","",IF(V80=1,"Lowest estimated cost",IF(T80&lt;=AVERAGE($T$10:$T$109),"Competitive","Review")))</f>
        <v/>
      </c>
    </row>
    <row r="81">
      <c r="A81" s="15" t="n"/>
      <c r="B81" s="7" t="n"/>
      <c r="C81" s="7" t="n"/>
      <c r="D81" s="9" t="n"/>
      <c r="E81" s="7" t="n"/>
      <c r="F81" s="10" t="n"/>
      <c r="G81" s="10" t="n"/>
      <c r="H81" s="10" t="n"/>
      <c r="I81" s="11" t="n"/>
      <c r="J81" s="11" t="n"/>
      <c r="K81" s="10" t="n"/>
      <c r="L81" s="11" t="n"/>
      <c r="M81" s="12" t="n"/>
      <c r="N81" s="16">
        <f>IF($A81="","",F81*'Bill Comparison'!$Y$4/100)</f>
        <v/>
      </c>
      <c r="O81" s="16">
        <f>IF($A81="","",G81*I81/100)</f>
        <v/>
      </c>
      <c r="P81" s="16">
        <f>IF($A81="","",H81*J81/100)</f>
        <v/>
      </c>
      <c r="Q81" s="16">
        <f>IF($A81="","",K81*L81/100)</f>
        <v/>
      </c>
      <c r="R81" s="16">
        <f>IF($A81="","",SUM(N81:P81)-Q81)</f>
        <v/>
      </c>
      <c r="S81" s="16">
        <f>IF($A81="","",R81*'Bill Comparison'!$Y$3)</f>
        <v/>
      </c>
      <c r="T81" s="16">
        <f>IF($A81="","",R81+S81)</f>
        <v/>
      </c>
      <c r="U81" s="16">
        <f>IF($A81="","",T81/12)</f>
        <v/>
      </c>
      <c r="V81" s="17">
        <f>IF($A81="","",RANK(T81,$T$10:$T$109,1))</f>
        <v/>
      </c>
      <c r="W81" s="15">
        <f>IF($A81="","",IF(V81=1,"Lowest estimated cost",IF(T81&lt;=AVERAGE($T$10:$T$109),"Competitive","Review")))</f>
        <v/>
      </c>
    </row>
    <row r="82">
      <c r="A82" s="8" t="n"/>
      <c r="B82" s="7" t="n"/>
      <c r="C82" s="7" t="n"/>
      <c r="D82" s="9" t="n"/>
      <c r="E82" s="7" t="n"/>
      <c r="F82" s="10" t="n"/>
      <c r="G82" s="10" t="n"/>
      <c r="H82" s="10" t="n"/>
      <c r="I82" s="11" t="n"/>
      <c r="J82" s="11" t="n"/>
      <c r="K82" s="10" t="n"/>
      <c r="L82" s="11" t="n"/>
      <c r="M82" s="12" t="n"/>
      <c r="N82" s="13">
        <f>IF($A82="","",F82*'Bill Comparison'!$Y$4/100)</f>
        <v/>
      </c>
      <c r="O82" s="13">
        <f>IF($A82="","",G82*I82/100)</f>
        <v/>
      </c>
      <c r="P82" s="13">
        <f>IF($A82="","",H82*J82/100)</f>
        <v/>
      </c>
      <c r="Q82" s="13">
        <f>IF($A82="","",K82*L82/100)</f>
        <v/>
      </c>
      <c r="R82" s="13">
        <f>IF($A82="","",SUM(N82:P82)-Q82)</f>
        <v/>
      </c>
      <c r="S82" s="13">
        <f>IF($A82="","",R82*'Bill Comparison'!$Y$3)</f>
        <v/>
      </c>
      <c r="T82" s="13">
        <f>IF($A82="","",R82+S82)</f>
        <v/>
      </c>
      <c r="U82" s="13">
        <f>IF($A82="","",T82/12)</f>
        <v/>
      </c>
      <c r="V82" s="14">
        <f>IF($A82="","",RANK(T82,$T$10:$T$109,1))</f>
        <v/>
      </c>
      <c r="W82" s="8">
        <f>IF($A82="","",IF(V82=1,"Lowest estimated cost",IF(T82&lt;=AVERAGE($T$10:$T$109),"Competitive","Review")))</f>
        <v/>
      </c>
    </row>
    <row r="83">
      <c r="A83" s="15" t="n"/>
      <c r="B83" s="7" t="n"/>
      <c r="C83" s="7" t="n"/>
      <c r="D83" s="9" t="n"/>
      <c r="E83" s="7" t="n"/>
      <c r="F83" s="10" t="n"/>
      <c r="G83" s="10" t="n"/>
      <c r="H83" s="10" t="n"/>
      <c r="I83" s="11" t="n"/>
      <c r="J83" s="11" t="n"/>
      <c r="K83" s="10" t="n"/>
      <c r="L83" s="11" t="n"/>
      <c r="M83" s="12" t="n"/>
      <c r="N83" s="16">
        <f>IF($A83="","",F83*'Bill Comparison'!$Y$4/100)</f>
        <v/>
      </c>
      <c r="O83" s="16">
        <f>IF($A83="","",G83*I83/100)</f>
        <v/>
      </c>
      <c r="P83" s="16">
        <f>IF($A83="","",H83*J83/100)</f>
        <v/>
      </c>
      <c r="Q83" s="16">
        <f>IF($A83="","",K83*L83/100)</f>
        <v/>
      </c>
      <c r="R83" s="16">
        <f>IF($A83="","",SUM(N83:P83)-Q83)</f>
        <v/>
      </c>
      <c r="S83" s="16">
        <f>IF($A83="","",R83*'Bill Comparison'!$Y$3)</f>
        <v/>
      </c>
      <c r="T83" s="16">
        <f>IF($A83="","",R83+S83)</f>
        <v/>
      </c>
      <c r="U83" s="16">
        <f>IF($A83="","",T83/12)</f>
        <v/>
      </c>
      <c r="V83" s="17">
        <f>IF($A83="","",RANK(T83,$T$10:$T$109,1))</f>
        <v/>
      </c>
      <c r="W83" s="15">
        <f>IF($A83="","",IF(V83=1,"Lowest estimated cost",IF(T83&lt;=AVERAGE($T$10:$T$109),"Competitive","Review")))</f>
        <v/>
      </c>
    </row>
    <row r="84">
      <c r="A84" s="8" t="n"/>
      <c r="B84" s="7" t="n"/>
      <c r="C84" s="7" t="n"/>
      <c r="D84" s="9" t="n"/>
      <c r="E84" s="7" t="n"/>
      <c r="F84" s="10" t="n"/>
      <c r="G84" s="10" t="n"/>
      <c r="H84" s="10" t="n"/>
      <c r="I84" s="11" t="n"/>
      <c r="J84" s="11" t="n"/>
      <c r="K84" s="10" t="n"/>
      <c r="L84" s="11" t="n"/>
      <c r="M84" s="12" t="n"/>
      <c r="N84" s="13">
        <f>IF($A84="","",F84*'Bill Comparison'!$Y$4/100)</f>
        <v/>
      </c>
      <c r="O84" s="13">
        <f>IF($A84="","",G84*I84/100)</f>
        <v/>
      </c>
      <c r="P84" s="13">
        <f>IF($A84="","",H84*J84/100)</f>
        <v/>
      </c>
      <c r="Q84" s="13">
        <f>IF($A84="","",K84*L84/100)</f>
        <v/>
      </c>
      <c r="R84" s="13">
        <f>IF($A84="","",SUM(N84:P84)-Q84)</f>
        <v/>
      </c>
      <c r="S84" s="13">
        <f>IF($A84="","",R84*'Bill Comparison'!$Y$3)</f>
        <v/>
      </c>
      <c r="T84" s="13">
        <f>IF($A84="","",R84+S84)</f>
        <v/>
      </c>
      <c r="U84" s="13">
        <f>IF($A84="","",T84/12)</f>
        <v/>
      </c>
      <c r="V84" s="14">
        <f>IF($A84="","",RANK(T84,$T$10:$T$109,1))</f>
        <v/>
      </c>
      <c r="W84" s="8">
        <f>IF($A84="","",IF(V84=1,"Lowest estimated cost",IF(T84&lt;=AVERAGE($T$10:$T$109),"Competitive","Review")))</f>
        <v/>
      </c>
    </row>
    <row r="85">
      <c r="A85" s="15" t="n"/>
      <c r="B85" s="7" t="n"/>
      <c r="C85" s="7" t="n"/>
      <c r="D85" s="9" t="n"/>
      <c r="E85" s="7" t="n"/>
      <c r="F85" s="10" t="n"/>
      <c r="G85" s="10" t="n"/>
      <c r="H85" s="10" t="n"/>
      <c r="I85" s="11" t="n"/>
      <c r="J85" s="11" t="n"/>
      <c r="K85" s="10" t="n"/>
      <c r="L85" s="11" t="n"/>
      <c r="M85" s="12" t="n"/>
      <c r="N85" s="16">
        <f>IF($A85="","",F85*'Bill Comparison'!$Y$4/100)</f>
        <v/>
      </c>
      <c r="O85" s="16">
        <f>IF($A85="","",G85*I85/100)</f>
        <v/>
      </c>
      <c r="P85" s="16">
        <f>IF($A85="","",H85*J85/100)</f>
        <v/>
      </c>
      <c r="Q85" s="16">
        <f>IF($A85="","",K85*L85/100)</f>
        <v/>
      </c>
      <c r="R85" s="16">
        <f>IF($A85="","",SUM(N85:P85)-Q85)</f>
        <v/>
      </c>
      <c r="S85" s="16">
        <f>IF($A85="","",R85*'Bill Comparison'!$Y$3)</f>
        <v/>
      </c>
      <c r="T85" s="16">
        <f>IF($A85="","",R85+S85)</f>
        <v/>
      </c>
      <c r="U85" s="16">
        <f>IF($A85="","",T85/12)</f>
        <v/>
      </c>
      <c r="V85" s="17">
        <f>IF($A85="","",RANK(T85,$T$10:$T$109,1))</f>
        <v/>
      </c>
      <c r="W85" s="15">
        <f>IF($A85="","",IF(V85=1,"Lowest estimated cost",IF(T85&lt;=AVERAGE($T$10:$T$109),"Competitive","Review")))</f>
        <v/>
      </c>
    </row>
    <row r="86">
      <c r="A86" s="8" t="n"/>
      <c r="B86" s="7" t="n"/>
      <c r="C86" s="7" t="n"/>
      <c r="D86" s="9" t="n"/>
      <c r="E86" s="7" t="n"/>
      <c r="F86" s="10" t="n"/>
      <c r="G86" s="10" t="n"/>
      <c r="H86" s="10" t="n"/>
      <c r="I86" s="11" t="n"/>
      <c r="J86" s="11" t="n"/>
      <c r="K86" s="10" t="n"/>
      <c r="L86" s="11" t="n"/>
      <c r="M86" s="12" t="n"/>
      <c r="N86" s="13">
        <f>IF($A86="","",F86*'Bill Comparison'!$Y$4/100)</f>
        <v/>
      </c>
      <c r="O86" s="13">
        <f>IF($A86="","",G86*I86/100)</f>
        <v/>
      </c>
      <c r="P86" s="13">
        <f>IF($A86="","",H86*J86/100)</f>
        <v/>
      </c>
      <c r="Q86" s="13">
        <f>IF($A86="","",K86*L86/100)</f>
        <v/>
      </c>
      <c r="R86" s="13">
        <f>IF($A86="","",SUM(N86:P86)-Q86)</f>
        <v/>
      </c>
      <c r="S86" s="13">
        <f>IF($A86="","",R86*'Bill Comparison'!$Y$3)</f>
        <v/>
      </c>
      <c r="T86" s="13">
        <f>IF($A86="","",R86+S86)</f>
        <v/>
      </c>
      <c r="U86" s="13">
        <f>IF($A86="","",T86/12)</f>
        <v/>
      </c>
      <c r="V86" s="14">
        <f>IF($A86="","",RANK(T86,$T$10:$T$109,1))</f>
        <v/>
      </c>
      <c r="W86" s="8">
        <f>IF($A86="","",IF(V86=1,"Lowest estimated cost",IF(T86&lt;=AVERAGE($T$10:$T$109),"Competitive","Review")))</f>
        <v/>
      </c>
    </row>
    <row r="87">
      <c r="A87" s="15" t="n"/>
      <c r="B87" s="7" t="n"/>
      <c r="C87" s="7" t="n"/>
      <c r="D87" s="9" t="n"/>
      <c r="E87" s="7" t="n"/>
      <c r="F87" s="10" t="n"/>
      <c r="G87" s="10" t="n"/>
      <c r="H87" s="10" t="n"/>
      <c r="I87" s="11" t="n"/>
      <c r="J87" s="11" t="n"/>
      <c r="K87" s="10" t="n"/>
      <c r="L87" s="11" t="n"/>
      <c r="M87" s="12" t="n"/>
      <c r="N87" s="16">
        <f>IF($A87="","",F87*'Bill Comparison'!$Y$4/100)</f>
        <v/>
      </c>
      <c r="O87" s="16">
        <f>IF($A87="","",G87*I87/100)</f>
        <v/>
      </c>
      <c r="P87" s="16">
        <f>IF($A87="","",H87*J87/100)</f>
        <v/>
      </c>
      <c r="Q87" s="16">
        <f>IF($A87="","",K87*L87/100)</f>
        <v/>
      </c>
      <c r="R87" s="16">
        <f>IF($A87="","",SUM(N87:P87)-Q87)</f>
        <v/>
      </c>
      <c r="S87" s="16">
        <f>IF($A87="","",R87*'Bill Comparison'!$Y$3)</f>
        <v/>
      </c>
      <c r="T87" s="16">
        <f>IF($A87="","",R87+S87)</f>
        <v/>
      </c>
      <c r="U87" s="16">
        <f>IF($A87="","",T87/12)</f>
        <v/>
      </c>
      <c r="V87" s="17">
        <f>IF($A87="","",RANK(T87,$T$10:$T$109,1))</f>
        <v/>
      </c>
      <c r="W87" s="15">
        <f>IF($A87="","",IF(V87=1,"Lowest estimated cost",IF(T87&lt;=AVERAGE($T$10:$T$109),"Competitive","Review")))</f>
        <v/>
      </c>
    </row>
    <row r="88">
      <c r="A88" s="8" t="n"/>
      <c r="B88" s="7" t="n"/>
      <c r="C88" s="7" t="n"/>
      <c r="D88" s="9" t="n"/>
      <c r="E88" s="7" t="n"/>
      <c r="F88" s="10" t="n"/>
      <c r="G88" s="10" t="n"/>
      <c r="H88" s="10" t="n"/>
      <c r="I88" s="11" t="n"/>
      <c r="J88" s="11" t="n"/>
      <c r="K88" s="10" t="n"/>
      <c r="L88" s="11" t="n"/>
      <c r="M88" s="12" t="n"/>
      <c r="N88" s="13">
        <f>IF($A88="","",F88*'Bill Comparison'!$Y$4/100)</f>
        <v/>
      </c>
      <c r="O88" s="13">
        <f>IF($A88="","",G88*I88/100)</f>
        <v/>
      </c>
      <c r="P88" s="13">
        <f>IF($A88="","",H88*J88/100)</f>
        <v/>
      </c>
      <c r="Q88" s="13">
        <f>IF($A88="","",K88*L88/100)</f>
        <v/>
      </c>
      <c r="R88" s="13">
        <f>IF($A88="","",SUM(N88:P88)-Q88)</f>
        <v/>
      </c>
      <c r="S88" s="13">
        <f>IF($A88="","",R88*'Bill Comparison'!$Y$3)</f>
        <v/>
      </c>
      <c r="T88" s="13">
        <f>IF($A88="","",R88+S88)</f>
        <v/>
      </c>
      <c r="U88" s="13">
        <f>IF($A88="","",T88/12)</f>
        <v/>
      </c>
      <c r="V88" s="14">
        <f>IF($A88="","",RANK(T88,$T$10:$T$109,1))</f>
        <v/>
      </c>
      <c r="W88" s="8">
        <f>IF($A88="","",IF(V88=1,"Lowest estimated cost",IF(T88&lt;=AVERAGE($T$10:$T$109),"Competitive","Review")))</f>
        <v/>
      </c>
    </row>
    <row r="89">
      <c r="A89" s="15" t="n"/>
      <c r="B89" s="7" t="n"/>
      <c r="C89" s="7" t="n"/>
      <c r="D89" s="9" t="n"/>
      <c r="E89" s="7" t="n"/>
      <c r="F89" s="10" t="n"/>
      <c r="G89" s="10" t="n"/>
      <c r="H89" s="10" t="n"/>
      <c r="I89" s="11" t="n"/>
      <c r="J89" s="11" t="n"/>
      <c r="K89" s="10" t="n"/>
      <c r="L89" s="11" t="n"/>
      <c r="M89" s="12" t="n"/>
      <c r="N89" s="16">
        <f>IF($A89="","",F89*'Bill Comparison'!$Y$4/100)</f>
        <v/>
      </c>
      <c r="O89" s="16">
        <f>IF($A89="","",G89*I89/100)</f>
        <v/>
      </c>
      <c r="P89" s="16">
        <f>IF($A89="","",H89*J89/100)</f>
        <v/>
      </c>
      <c r="Q89" s="16">
        <f>IF($A89="","",K89*L89/100)</f>
        <v/>
      </c>
      <c r="R89" s="16">
        <f>IF($A89="","",SUM(N89:P89)-Q89)</f>
        <v/>
      </c>
      <c r="S89" s="16">
        <f>IF($A89="","",R89*'Bill Comparison'!$Y$3)</f>
        <v/>
      </c>
      <c r="T89" s="16">
        <f>IF($A89="","",R89+S89)</f>
        <v/>
      </c>
      <c r="U89" s="16">
        <f>IF($A89="","",T89/12)</f>
        <v/>
      </c>
      <c r="V89" s="17">
        <f>IF($A89="","",RANK(T89,$T$10:$T$109,1))</f>
        <v/>
      </c>
      <c r="W89" s="15">
        <f>IF($A89="","",IF(V89=1,"Lowest estimated cost",IF(T89&lt;=AVERAGE($T$10:$T$109),"Competitive","Review")))</f>
        <v/>
      </c>
    </row>
    <row r="90">
      <c r="A90" s="8" t="n"/>
      <c r="B90" s="7" t="n"/>
      <c r="C90" s="7" t="n"/>
      <c r="D90" s="9" t="n"/>
      <c r="E90" s="7" t="n"/>
      <c r="F90" s="10" t="n"/>
      <c r="G90" s="10" t="n"/>
      <c r="H90" s="10" t="n"/>
      <c r="I90" s="11" t="n"/>
      <c r="J90" s="11" t="n"/>
      <c r="K90" s="10" t="n"/>
      <c r="L90" s="11" t="n"/>
      <c r="M90" s="12" t="n"/>
      <c r="N90" s="13">
        <f>IF($A90="","",F90*'Bill Comparison'!$Y$4/100)</f>
        <v/>
      </c>
      <c r="O90" s="13">
        <f>IF($A90="","",G90*I90/100)</f>
        <v/>
      </c>
      <c r="P90" s="13">
        <f>IF($A90="","",H90*J90/100)</f>
        <v/>
      </c>
      <c r="Q90" s="13">
        <f>IF($A90="","",K90*L90/100)</f>
        <v/>
      </c>
      <c r="R90" s="13">
        <f>IF($A90="","",SUM(N90:P90)-Q90)</f>
        <v/>
      </c>
      <c r="S90" s="13">
        <f>IF($A90="","",R90*'Bill Comparison'!$Y$3)</f>
        <v/>
      </c>
      <c r="T90" s="13">
        <f>IF($A90="","",R90+S90)</f>
        <v/>
      </c>
      <c r="U90" s="13">
        <f>IF($A90="","",T90/12)</f>
        <v/>
      </c>
      <c r="V90" s="14">
        <f>IF($A90="","",RANK(T90,$T$10:$T$109,1))</f>
        <v/>
      </c>
      <c r="W90" s="8">
        <f>IF($A90="","",IF(V90=1,"Lowest estimated cost",IF(T90&lt;=AVERAGE($T$10:$T$109),"Competitive","Review")))</f>
        <v/>
      </c>
    </row>
    <row r="91">
      <c r="A91" s="15" t="n"/>
      <c r="B91" s="7" t="n"/>
      <c r="C91" s="7" t="n"/>
      <c r="D91" s="9" t="n"/>
      <c r="E91" s="7" t="n"/>
      <c r="F91" s="10" t="n"/>
      <c r="G91" s="10" t="n"/>
      <c r="H91" s="10" t="n"/>
      <c r="I91" s="11" t="n"/>
      <c r="J91" s="11" t="n"/>
      <c r="K91" s="10" t="n"/>
      <c r="L91" s="11" t="n"/>
      <c r="M91" s="12" t="n"/>
      <c r="N91" s="16">
        <f>IF($A91="","",F91*'Bill Comparison'!$Y$4/100)</f>
        <v/>
      </c>
      <c r="O91" s="16">
        <f>IF($A91="","",G91*I91/100)</f>
        <v/>
      </c>
      <c r="P91" s="16">
        <f>IF($A91="","",H91*J91/100)</f>
        <v/>
      </c>
      <c r="Q91" s="16">
        <f>IF($A91="","",K91*L91/100)</f>
        <v/>
      </c>
      <c r="R91" s="16">
        <f>IF($A91="","",SUM(N91:P91)-Q91)</f>
        <v/>
      </c>
      <c r="S91" s="16">
        <f>IF($A91="","",R91*'Bill Comparison'!$Y$3)</f>
        <v/>
      </c>
      <c r="T91" s="16">
        <f>IF($A91="","",R91+S91)</f>
        <v/>
      </c>
      <c r="U91" s="16">
        <f>IF($A91="","",T91/12)</f>
        <v/>
      </c>
      <c r="V91" s="17">
        <f>IF($A91="","",RANK(T91,$T$10:$T$109,1))</f>
        <v/>
      </c>
      <c r="W91" s="15">
        <f>IF($A91="","",IF(V91=1,"Lowest estimated cost",IF(T91&lt;=AVERAGE($T$10:$T$109),"Competitive","Review")))</f>
        <v/>
      </c>
    </row>
    <row r="92">
      <c r="A92" s="8" t="n"/>
      <c r="B92" s="7" t="n"/>
      <c r="C92" s="7" t="n"/>
      <c r="D92" s="9" t="n"/>
      <c r="E92" s="7" t="n"/>
      <c r="F92" s="10" t="n"/>
      <c r="G92" s="10" t="n"/>
      <c r="H92" s="10" t="n"/>
      <c r="I92" s="11" t="n"/>
      <c r="J92" s="11" t="n"/>
      <c r="K92" s="10" t="n"/>
      <c r="L92" s="11" t="n"/>
      <c r="M92" s="12" t="n"/>
      <c r="N92" s="13">
        <f>IF($A92="","",F92*'Bill Comparison'!$Y$4/100)</f>
        <v/>
      </c>
      <c r="O92" s="13">
        <f>IF($A92="","",G92*I92/100)</f>
        <v/>
      </c>
      <c r="P92" s="13">
        <f>IF($A92="","",H92*J92/100)</f>
        <v/>
      </c>
      <c r="Q92" s="13">
        <f>IF($A92="","",K92*L92/100)</f>
        <v/>
      </c>
      <c r="R92" s="13">
        <f>IF($A92="","",SUM(N92:P92)-Q92)</f>
        <v/>
      </c>
      <c r="S92" s="13">
        <f>IF($A92="","",R92*'Bill Comparison'!$Y$3)</f>
        <v/>
      </c>
      <c r="T92" s="13">
        <f>IF($A92="","",R92+S92)</f>
        <v/>
      </c>
      <c r="U92" s="13">
        <f>IF($A92="","",T92/12)</f>
        <v/>
      </c>
      <c r="V92" s="14">
        <f>IF($A92="","",RANK(T92,$T$10:$T$109,1))</f>
        <v/>
      </c>
      <c r="W92" s="8">
        <f>IF($A92="","",IF(V92=1,"Lowest estimated cost",IF(T92&lt;=AVERAGE($T$10:$T$109),"Competitive","Review")))</f>
        <v/>
      </c>
    </row>
    <row r="93">
      <c r="A93" s="15" t="n"/>
      <c r="B93" s="7" t="n"/>
      <c r="C93" s="7" t="n"/>
      <c r="D93" s="9" t="n"/>
      <c r="E93" s="7" t="n"/>
      <c r="F93" s="10" t="n"/>
      <c r="G93" s="10" t="n"/>
      <c r="H93" s="10" t="n"/>
      <c r="I93" s="11" t="n"/>
      <c r="J93" s="11" t="n"/>
      <c r="K93" s="10" t="n"/>
      <c r="L93" s="11" t="n"/>
      <c r="M93" s="12" t="n"/>
      <c r="N93" s="16">
        <f>IF($A93="","",F93*'Bill Comparison'!$Y$4/100)</f>
        <v/>
      </c>
      <c r="O93" s="16">
        <f>IF($A93="","",G93*I93/100)</f>
        <v/>
      </c>
      <c r="P93" s="16">
        <f>IF($A93="","",H93*J93/100)</f>
        <v/>
      </c>
      <c r="Q93" s="16">
        <f>IF($A93="","",K93*L93/100)</f>
        <v/>
      </c>
      <c r="R93" s="16">
        <f>IF($A93="","",SUM(N93:P93)-Q93)</f>
        <v/>
      </c>
      <c r="S93" s="16">
        <f>IF($A93="","",R93*'Bill Comparison'!$Y$3)</f>
        <v/>
      </c>
      <c r="T93" s="16">
        <f>IF($A93="","",R93+S93)</f>
        <v/>
      </c>
      <c r="U93" s="16">
        <f>IF($A93="","",T93/12)</f>
        <v/>
      </c>
      <c r="V93" s="17">
        <f>IF($A93="","",RANK(T93,$T$10:$T$109,1))</f>
        <v/>
      </c>
      <c r="W93" s="15">
        <f>IF($A93="","",IF(V93=1,"Lowest estimated cost",IF(T93&lt;=AVERAGE($T$10:$T$109),"Competitive","Review")))</f>
        <v/>
      </c>
    </row>
    <row r="94">
      <c r="A94" s="8" t="n"/>
      <c r="B94" s="7" t="n"/>
      <c r="C94" s="7" t="n"/>
      <c r="D94" s="9" t="n"/>
      <c r="E94" s="7" t="n"/>
      <c r="F94" s="10" t="n"/>
      <c r="G94" s="10" t="n"/>
      <c r="H94" s="10" t="n"/>
      <c r="I94" s="11" t="n"/>
      <c r="J94" s="11" t="n"/>
      <c r="K94" s="10" t="n"/>
      <c r="L94" s="11" t="n"/>
      <c r="M94" s="12" t="n"/>
      <c r="N94" s="13">
        <f>IF($A94="","",F94*'Bill Comparison'!$Y$4/100)</f>
        <v/>
      </c>
      <c r="O94" s="13">
        <f>IF($A94="","",G94*I94/100)</f>
        <v/>
      </c>
      <c r="P94" s="13">
        <f>IF($A94="","",H94*J94/100)</f>
        <v/>
      </c>
      <c r="Q94" s="13">
        <f>IF($A94="","",K94*L94/100)</f>
        <v/>
      </c>
      <c r="R94" s="13">
        <f>IF($A94="","",SUM(N94:P94)-Q94)</f>
        <v/>
      </c>
      <c r="S94" s="13">
        <f>IF($A94="","",R94*'Bill Comparison'!$Y$3)</f>
        <v/>
      </c>
      <c r="T94" s="13">
        <f>IF($A94="","",R94+S94)</f>
        <v/>
      </c>
      <c r="U94" s="13">
        <f>IF($A94="","",T94/12)</f>
        <v/>
      </c>
      <c r="V94" s="14">
        <f>IF($A94="","",RANK(T94,$T$10:$T$109,1))</f>
        <v/>
      </c>
      <c r="W94" s="8">
        <f>IF($A94="","",IF(V94=1,"Lowest estimated cost",IF(T94&lt;=AVERAGE($T$10:$T$109),"Competitive","Review")))</f>
        <v/>
      </c>
    </row>
    <row r="95">
      <c r="A95" s="15" t="n"/>
      <c r="B95" s="7" t="n"/>
      <c r="C95" s="7" t="n"/>
      <c r="D95" s="9" t="n"/>
      <c r="E95" s="7" t="n"/>
      <c r="F95" s="10" t="n"/>
      <c r="G95" s="10" t="n"/>
      <c r="H95" s="10" t="n"/>
      <c r="I95" s="11" t="n"/>
      <c r="J95" s="11" t="n"/>
      <c r="K95" s="10" t="n"/>
      <c r="L95" s="11" t="n"/>
      <c r="M95" s="12" t="n"/>
      <c r="N95" s="16">
        <f>IF($A95="","",F95*'Bill Comparison'!$Y$4/100)</f>
        <v/>
      </c>
      <c r="O95" s="16">
        <f>IF($A95="","",G95*I95/100)</f>
        <v/>
      </c>
      <c r="P95" s="16">
        <f>IF($A95="","",H95*J95/100)</f>
        <v/>
      </c>
      <c r="Q95" s="16">
        <f>IF($A95="","",K95*L95/100)</f>
        <v/>
      </c>
      <c r="R95" s="16">
        <f>IF($A95="","",SUM(N95:P95)-Q95)</f>
        <v/>
      </c>
      <c r="S95" s="16">
        <f>IF($A95="","",R95*'Bill Comparison'!$Y$3)</f>
        <v/>
      </c>
      <c r="T95" s="16">
        <f>IF($A95="","",R95+S95)</f>
        <v/>
      </c>
      <c r="U95" s="16">
        <f>IF($A95="","",T95/12)</f>
        <v/>
      </c>
      <c r="V95" s="17">
        <f>IF($A95="","",RANK(T95,$T$10:$T$109,1))</f>
        <v/>
      </c>
      <c r="W95" s="15">
        <f>IF($A95="","",IF(V95=1,"Lowest estimated cost",IF(T95&lt;=AVERAGE($T$10:$T$109),"Competitive","Review")))</f>
        <v/>
      </c>
    </row>
    <row r="96">
      <c r="A96" s="8" t="n"/>
      <c r="B96" s="7" t="n"/>
      <c r="C96" s="7" t="n"/>
      <c r="D96" s="9" t="n"/>
      <c r="E96" s="7" t="n"/>
      <c r="F96" s="10" t="n"/>
      <c r="G96" s="10" t="n"/>
      <c r="H96" s="10" t="n"/>
      <c r="I96" s="11" t="n"/>
      <c r="J96" s="11" t="n"/>
      <c r="K96" s="10" t="n"/>
      <c r="L96" s="11" t="n"/>
      <c r="M96" s="12" t="n"/>
      <c r="N96" s="13">
        <f>IF($A96="","",F96*'Bill Comparison'!$Y$4/100)</f>
        <v/>
      </c>
      <c r="O96" s="13">
        <f>IF($A96="","",G96*I96/100)</f>
        <v/>
      </c>
      <c r="P96" s="13">
        <f>IF($A96="","",H96*J96/100)</f>
        <v/>
      </c>
      <c r="Q96" s="13">
        <f>IF($A96="","",K96*L96/100)</f>
        <v/>
      </c>
      <c r="R96" s="13">
        <f>IF($A96="","",SUM(N96:P96)-Q96)</f>
        <v/>
      </c>
      <c r="S96" s="13">
        <f>IF($A96="","",R96*'Bill Comparison'!$Y$3)</f>
        <v/>
      </c>
      <c r="T96" s="13">
        <f>IF($A96="","",R96+S96)</f>
        <v/>
      </c>
      <c r="U96" s="13">
        <f>IF($A96="","",T96/12)</f>
        <v/>
      </c>
      <c r="V96" s="14">
        <f>IF($A96="","",RANK(T96,$T$10:$T$109,1))</f>
        <v/>
      </c>
      <c r="W96" s="8">
        <f>IF($A96="","",IF(V96=1,"Lowest estimated cost",IF(T96&lt;=AVERAGE($T$10:$T$109),"Competitive","Review")))</f>
        <v/>
      </c>
    </row>
    <row r="97">
      <c r="A97" s="15" t="n"/>
      <c r="B97" s="7" t="n"/>
      <c r="C97" s="7" t="n"/>
      <c r="D97" s="9" t="n"/>
      <c r="E97" s="7" t="n"/>
      <c r="F97" s="10" t="n"/>
      <c r="G97" s="10" t="n"/>
      <c r="H97" s="10" t="n"/>
      <c r="I97" s="11" t="n"/>
      <c r="J97" s="11" t="n"/>
      <c r="K97" s="10" t="n"/>
      <c r="L97" s="11" t="n"/>
      <c r="M97" s="12" t="n"/>
      <c r="N97" s="16">
        <f>IF($A97="","",F97*'Bill Comparison'!$Y$4/100)</f>
        <v/>
      </c>
      <c r="O97" s="16">
        <f>IF($A97="","",G97*I97/100)</f>
        <v/>
      </c>
      <c r="P97" s="16">
        <f>IF($A97="","",H97*J97/100)</f>
        <v/>
      </c>
      <c r="Q97" s="16">
        <f>IF($A97="","",K97*L97/100)</f>
        <v/>
      </c>
      <c r="R97" s="16">
        <f>IF($A97="","",SUM(N97:P97)-Q97)</f>
        <v/>
      </c>
      <c r="S97" s="16">
        <f>IF($A97="","",R97*'Bill Comparison'!$Y$3)</f>
        <v/>
      </c>
      <c r="T97" s="16">
        <f>IF($A97="","",R97+S97)</f>
        <v/>
      </c>
      <c r="U97" s="16">
        <f>IF($A97="","",T97/12)</f>
        <v/>
      </c>
      <c r="V97" s="17">
        <f>IF($A97="","",RANK(T97,$T$10:$T$109,1))</f>
        <v/>
      </c>
      <c r="W97" s="15">
        <f>IF($A97="","",IF(V97=1,"Lowest estimated cost",IF(T97&lt;=AVERAGE($T$10:$T$109),"Competitive","Review")))</f>
        <v/>
      </c>
    </row>
    <row r="98">
      <c r="A98" s="8" t="n"/>
      <c r="B98" s="7" t="n"/>
      <c r="C98" s="7" t="n"/>
      <c r="D98" s="9" t="n"/>
      <c r="E98" s="7" t="n"/>
      <c r="F98" s="10" t="n"/>
      <c r="G98" s="10" t="n"/>
      <c r="H98" s="10" t="n"/>
      <c r="I98" s="11" t="n"/>
      <c r="J98" s="11" t="n"/>
      <c r="K98" s="10" t="n"/>
      <c r="L98" s="11" t="n"/>
      <c r="M98" s="12" t="n"/>
      <c r="N98" s="13">
        <f>IF($A98="","",F98*'Bill Comparison'!$Y$4/100)</f>
        <v/>
      </c>
      <c r="O98" s="13">
        <f>IF($A98="","",G98*I98/100)</f>
        <v/>
      </c>
      <c r="P98" s="13">
        <f>IF($A98="","",H98*J98/100)</f>
        <v/>
      </c>
      <c r="Q98" s="13">
        <f>IF($A98="","",K98*L98/100)</f>
        <v/>
      </c>
      <c r="R98" s="13">
        <f>IF($A98="","",SUM(N98:P98)-Q98)</f>
        <v/>
      </c>
      <c r="S98" s="13">
        <f>IF($A98="","",R98*'Bill Comparison'!$Y$3)</f>
        <v/>
      </c>
      <c r="T98" s="13">
        <f>IF($A98="","",R98+S98)</f>
        <v/>
      </c>
      <c r="U98" s="13">
        <f>IF($A98="","",T98/12)</f>
        <v/>
      </c>
      <c r="V98" s="14">
        <f>IF($A98="","",RANK(T98,$T$10:$T$109,1))</f>
        <v/>
      </c>
      <c r="W98" s="8">
        <f>IF($A98="","",IF(V98=1,"Lowest estimated cost",IF(T98&lt;=AVERAGE($T$10:$T$109),"Competitive","Review")))</f>
        <v/>
      </c>
    </row>
    <row r="99">
      <c r="A99" s="15" t="n"/>
      <c r="B99" s="7" t="n"/>
      <c r="C99" s="7" t="n"/>
      <c r="D99" s="9" t="n"/>
      <c r="E99" s="7" t="n"/>
      <c r="F99" s="10" t="n"/>
      <c r="G99" s="10" t="n"/>
      <c r="H99" s="10" t="n"/>
      <c r="I99" s="11" t="n"/>
      <c r="J99" s="11" t="n"/>
      <c r="K99" s="10" t="n"/>
      <c r="L99" s="11" t="n"/>
      <c r="M99" s="12" t="n"/>
      <c r="N99" s="16">
        <f>IF($A99="","",F99*'Bill Comparison'!$Y$4/100)</f>
        <v/>
      </c>
      <c r="O99" s="16">
        <f>IF($A99="","",G99*I99/100)</f>
        <v/>
      </c>
      <c r="P99" s="16">
        <f>IF($A99="","",H99*J99/100)</f>
        <v/>
      </c>
      <c r="Q99" s="16">
        <f>IF($A99="","",K99*L99/100)</f>
        <v/>
      </c>
      <c r="R99" s="16">
        <f>IF($A99="","",SUM(N99:P99)-Q99)</f>
        <v/>
      </c>
      <c r="S99" s="16">
        <f>IF($A99="","",R99*'Bill Comparison'!$Y$3)</f>
        <v/>
      </c>
      <c r="T99" s="16">
        <f>IF($A99="","",R99+S99)</f>
        <v/>
      </c>
      <c r="U99" s="16">
        <f>IF($A99="","",T99/12)</f>
        <v/>
      </c>
      <c r="V99" s="17">
        <f>IF($A99="","",RANK(T99,$T$10:$T$109,1))</f>
        <v/>
      </c>
      <c r="W99" s="15">
        <f>IF($A99="","",IF(V99=1,"Lowest estimated cost",IF(T99&lt;=AVERAGE($T$10:$T$109),"Competitive","Review")))</f>
        <v/>
      </c>
    </row>
    <row r="100">
      <c r="A100" s="8" t="n"/>
      <c r="B100" s="7" t="n"/>
      <c r="C100" s="7" t="n"/>
      <c r="D100" s="9" t="n"/>
      <c r="E100" s="7" t="n"/>
      <c r="F100" s="10" t="n"/>
      <c r="G100" s="10" t="n"/>
      <c r="H100" s="10" t="n"/>
      <c r="I100" s="11" t="n"/>
      <c r="J100" s="11" t="n"/>
      <c r="K100" s="10" t="n"/>
      <c r="L100" s="11" t="n"/>
      <c r="M100" s="12" t="n"/>
      <c r="N100" s="13">
        <f>IF($A100="","",F100*'Bill Comparison'!$Y$4/100)</f>
        <v/>
      </c>
      <c r="O100" s="13">
        <f>IF($A100="","",G100*I100/100)</f>
        <v/>
      </c>
      <c r="P100" s="13">
        <f>IF($A100="","",H100*J100/100)</f>
        <v/>
      </c>
      <c r="Q100" s="13">
        <f>IF($A100="","",K100*L100/100)</f>
        <v/>
      </c>
      <c r="R100" s="13">
        <f>IF($A100="","",SUM(N100:P100)-Q100)</f>
        <v/>
      </c>
      <c r="S100" s="13">
        <f>IF($A100="","",R100*'Bill Comparison'!$Y$3)</f>
        <v/>
      </c>
      <c r="T100" s="13">
        <f>IF($A100="","",R100+S100)</f>
        <v/>
      </c>
      <c r="U100" s="13">
        <f>IF($A100="","",T100/12)</f>
        <v/>
      </c>
      <c r="V100" s="14">
        <f>IF($A100="","",RANK(T100,$T$10:$T$109,1))</f>
        <v/>
      </c>
      <c r="W100" s="8">
        <f>IF($A100="","",IF(V100=1,"Lowest estimated cost",IF(T100&lt;=AVERAGE($T$10:$T$109),"Competitive","Review")))</f>
        <v/>
      </c>
    </row>
    <row r="101">
      <c r="A101" s="15" t="n"/>
      <c r="B101" s="7" t="n"/>
      <c r="C101" s="7" t="n"/>
      <c r="D101" s="9" t="n"/>
      <c r="E101" s="7" t="n"/>
      <c r="F101" s="10" t="n"/>
      <c r="G101" s="10" t="n"/>
      <c r="H101" s="10" t="n"/>
      <c r="I101" s="11" t="n"/>
      <c r="J101" s="11" t="n"/>
      <c r="K101" s="10" t="n"/>
      <c r="L101" s="11" t="n"/>
      <c r="M101" s="12" t="n"/>
      <c r="N101" s="16">
        <f>IF($A101="","",F101*'Bill Comparison'!$Y$4/100)</f>
        <v/>
      </c>
      <c r="O101" s="16">
        <f>IF($A101="","",G101*I101/100)</f>
        <v/>
      </c>
      <c r="P101" s="16">
        <f>IF($A101="","",H101*J101/100)</f>
        <v/>
      </c>
      <c r="Q101" s="16">
        <f>IF($A101="","",K101*L101/100)</f>
        <v/>
      </c>
      <c r="R101" s="16">
        <f>IF($A101="","",SUM(N101:P101)-Q101)</f>
        <v/>
      </c>
      <c r="S101" s="16">
        <f>IF($A101="","",R101*'Bill Comparison'!$Y$3)</f>
        <v/>
      </c>
      <c r="T101" s="16">
        <f>IF($A101="","",R101+S101)</f>
        <v/>
      </c>
      <c r="U101" s="16">
        <f>IF($A101="","",T101/12)</f>
        <v/>
      </c>
      <c r="V101" s="17">
        <f>IF($A101="","",RANK(T101,$T$10:$T$109,1))</f>
        <v/>
      </c>
      <c r="W101" s="15">
        <f>IF($A101="","",IF(V101=1,"Lowest estimated cost",IF(T101&lt;=AVERAGE($T$10:$T$109),"Competitive","Review")))</f>
        <v/>
      </c>
    </row>
    <row r="102">
      <c r="A102" s="8" t="n"/>
      <c r="B102" s="7" t="n"/>
      <c r="C102" s="7" t="n"/>
      <c r="D102" s="9" t="n"/>
      <c r="E102" s="7" t="n"/>
      <c r="F102" s="10" t="n"/>
      <c r="G102" s="10" t="n"/>
      <c r="H102" s="10" t="n"/>
      <c r="I102" s="11" t="n"/>
      <c r="J102" s="11" t="n"/>
      <c r="K102" s="10" t="n"/>
      <c r="L102" s="11" t="n"/>
      <c r="M102" s="12" t="n"/>
      <c r="N102" s="13">
        <f>IF($A102="","",F102*'Bill Comparison'!$Y$4/100)</f>
        <v/>
      </c>
      <c r="O102" s="13">
        <f>IF($A102="","",G102*I102/100)</f>
        <v/>
      </c>
      <c r="P102" s="13">
        <f>IF($A102="","",H102*J102/100)</f>
        <v/>
      </c>
      <c r="Q102" s="13">
        <f>IF($A102="","",K102*L102/100)</f>
        <v/>
      </c>
      <c r="R102" s="13">
        <f>IF($A102="","",SUM(N102:P102)-Q102)</f>
        <v/>
      </c>
      <c r="S102" s="13">
        <f>IF($A102="","",R102*'Bill Comparison'!$Y$3)</f>
        <v/>
      </c>
      <c r="T102" s="13">
        <f>IF($A102="","",R102+S102)</f>
        <v/>
      </c>
      <c r="U102" s="13">
        <f>IF($A102="","",T102/12)</f>
        <v/>
      </c>
      <c r="V102" s="14">
        <f>IF($A102="","",RANK(T102,$T$10:$T$109,1))</f>
        <v/>
      </c>
      <c r="W102" s="8">
        <f>IF($A102="","",IF(V102=1,"Lowest estimated cost",IF(T102&lt;=AVERAGE($T$10:$T$109),"Competitive","Review")))</f>
        <v/>
      </c>
    </row>
    <row r="103">
      <c r="A103" s="15" t="n"/>
      <c r="B103" s="7" t="n"/>
      <c r="C103" s="7" t="n"/>
      <c r="D103" s="9" t="n"/>
      <c r="E103" s="7" t="n"/>
      <c r="F103" s="10" t="n"/>
      <c r="G103" s="10" t="n"/>
      <c r="H103" s="10" t="n"/>
      <c r="I103" s="11" t="n"/>
      <c r="J103" s="11" t="n"/>
      <c r="K103" s="10" t="n"/>
      <c r="L103" s="11" t="n"/>
      <c r="M103" s="12" t="n"/>
      <c r="N103" s="16">
        <f>IF($A103="","",F103*'Bill Comparison'!$Y$4/100)</f>
        <v/>
      </c>
      <c r="O103" s="16">
        <f>IF($A103="","",G103*I103/100)</f>
        <v/>
      </c>
      <c r="P103" s="16">
        <f>IF($A103="","",H103*J103/100)</f>
        <v/>
      </c>
      <c r="Q103" s="16">
        <f>IF($A103="","",K103*L103/100)</f>
        <v/>
      </c>
      <c r="R103" s="16">
        <f>IF($A103="","",SUM(N103:P103)-Q103)</f>
        <v/>
      </c>
      <c r="S103" s="16">
        <f>IF($A103="","",R103*'Bill Comparison'!$Y$3)</f>
        <v/>
      </c>
      <c r="T103" s="16">
        <f>IF($A103="","",R103+S103)</f>
        <v/>
      </c>
      <c r="U103" s="16">
        <f>IF($A103="","",T103/12)</f>
        <v/>
      </c>
      <c r="V103" s="17">
        <f>IF($A103="","",RANK(T103,$T$10:$T$109,1))</f>
        <v/>
      </c>
      <c r="W103" s="15">
        <f>IF($A103="","",IF(V103=1,"Lowest estimated cost",IF(T103&lt;=AVERAGE($T$10:$T$109),"Competitive","Review")))</f>
        <v/>
      </c>
    </row>
    <row r="104">
      <c r="A104" s="8" t="n"/>
      <c r="B104" s="7" t="n"/>
      <c r="C104" s="7" t="n"/>
      <c r="D104" s="9" t="n"/>
      <c r="E104" s="7" t="n"/>
      <c r="F104" s="10" t="n"/>
      <c r="G104" s="10" t="n"/>
      <c r="H104" s="10" t="n"/>
      <c r="I104" s="11" t="n"/>
      <c r="J104" s="11" t="n"/>
      <c r="K104" s="10" t="n"/>
      <c r="L104" s="11" t="n"/>
      <c r="M104" s="12" t="n"/>
      <c r="N104" s="13">
        <f>IF($A104="","",F104*'Bill Comparison'!$Y$4/100)</f>
        <v/>
      </c>
      <c r="O104" s="13">
        <f>IF($A104="","",G104*I104/100)</f>
        <v/>
      </c>
      <c r="P104" s="13">
        <f>IF($A104="","",H104*J104/100)</f>
        <v/>
      </c>
      <c r="Q104" s="13">
        <f>IF($A104="","",K104*L104/100)</f>
        <v/>
      </c>
      <c r="R104" s="13">
        <f>IF($A104="","",SUM(N104:P104)-Q104)</f>
        <v/>
      </c>
      <c r="S104" s="13">
        <f>IF($A104="","",R104*'Bill Comparison'!$Y$3)</f>
        <v/>
      </c>
      <c r="T104" s="13">
        <f>IF($A104="","",R104+S104)</f>
        <v/>
      </c>
      <c r="U104" s="13">
        <f>IF($A104="","",T104/12)</f>
        <v/>
      </c>
      <c r="V104" s="14">
        <f>IF($A104="","",RANK(T104,$T$10:$T$109,1))</f>
        <v/>
      </c>
      <c r="W104" s="8">
        <f>IF($A104="","",IF(V104=1,"Lowest estimated cost",IF(T104&lt;=AVERAGE($T$10:$T$109),"Competitive","Review")))</f>
        <v/>
      </c>
    </row>
    <row r="105">
      <c r="A105" s="15" t="n"/>
      <c r="B105" s="7" t="n"/>
      <c r="C105" s="7" t="n"/>
      <c r="D105" s="9" t="n"/>
      <c r="E105" s="7" t="n"/>
      <c r="F105" s="10" t="n"/>
      <c r="G105" s="10" t="n"/>
      <c r="H105" s="10" t="n"/>
      <c r="I105" s="11" t="n"/>
      <c r="J105" s="11" t="n"/>
      <c r="K105" s="10" t="n"/>
      <c r="L105" s="11" t="n"/>
      <c r="M105" s="12" t="n"/>
      <c r="N105" s="16">
        <f>IF($A105="","",F105*'Bill Comparison'!$Y$4/100)</f>
        <v/>
      </c>
      <c r="O105" s="16">
        <f>IF($A105="","",G105*I105/100)</f>
        <v/>
      </c>
      <c r="P105" s="16">
        <f>IF($A105="","",H105*J105/100)</f>
        <v/>
      </c>
      <c r="Q105" s="16">
        <f>IF($A105="","",K105*L105/100)</f>
        <v/>
      </c>
      <c r="R105" s="16">
        <f>IF($A105="","",SUM(N105:P105)-Q105)</f>
        <v/>
      </c>
      <c r="S105" s="16">
        <f>IF($A105="","",R105*'Bill Comparison'!$Y$3)</f>
        <v/>
      </c>
      <c r="T105" s="16">
        <f>IF($A105="","",R105+S105)</f>
        <v/>
      </c>
      <c r="U105" s="16">
        <f>IF($A105="","",T105/12)</f>
        <v/>
      </c>
      <c r="V105" s="17">
        <f>IF($A105="","",RANK(T105,$T$10:$T$109,1))</f>
        <v/>
      </c>
      <c r="W105" s="15">
        <f>IF($A105="","",IF(V105=1,"Lowest estimated cost",IF(T105&lt;=AVERAGE($T$10:$T$109),"Competitive","Review")))</f>
        <v/>
      </c>
    </row>
    <row r="106">
      <c r="A106" s="8" t="n"/>
      <c r="B106" s="7" t="n"/>
      <c r="C106" s="7" t="n"/>
      <c r="D106" s="9" t="n"/>
      <c r="E106" s="7" t="n"/>
      <c r="F106" s="10" t="n"/>
      <c r="G106" s="10" t="n"/>
      <c r="H106" s="10" t="n"/>
      <c r="I106" s="11" t="n"/>
      <c r="J106" s="11" t="n"/>
      <c r="K106" s="10" t="n"/>
      <c r="L106" s="11" t="n"/>
      <c r="M106" s="12" t="n"/>
      <c r="N106" s="13">
        <f>IF($A106="","",F106*'Bill Comparison'!$Y$4/100)</f>
        <v/>
      </c>
      <c r="O106" s="13">
        <f>IF($A106="","",G106*I106/100)</f>
        <v/>
      </c>
      <c r="P106" s="13">
        <f>IF($A106="","",H106*J106/100)</f>
        <v/>
      </c>
      <c r="Q106" s="13">
        <f>IF($A106="","",K106*L106/100)</f>
        <v/>
      </c>
      <c r="R106" s="13">
        <f>IF($A106="","",SUM(N106:P106)-Q106)</f>
        <v/>
      </c>
      <c r="S106" s="13">
        <f>IF($A106="","",R106*'Bill Comparison'!$Y$3)</f>
        <v/>
      </c>
      <c r="T106" s="13">
        <f>IF($A106="","",R106+S106)</f>
        <v/>
      </c>
      <c r="U106" s="13">
        <f>IF($A106="","",T106/12)</f>
        <v/>
      </c>
      <c r="V106" s="14">
        <f>IF($A106="","",RANK(T106,$T$10:$T$109,1))</f>
        <v/>
      </c>
      <c r="W106" s="8">
        <f>IF($A106="","",IF(V106=1,"Lowest estimated cost",IF(T106&lt;=AVERAGE($T$10:$T$109),"Competitive","Review")))</f>
        <v/>
      </c>
    </row>
    <row r="107">
      <c r="A107" s="15" t="n"/>
      <c r="B107" s="7" t="n"/>
      <c r="C107" s="7" t="n"/>
      <c r="D107" s="9" t="n"/>
      <c r="E107" s="7" t="n"/>
      <c r="F107" s="10" t="n"/>
      <c r="G107" s="10" t="n"/>
      <c r="H107" s="10" t="n"/>
      <c r="I107" s="11" t="n"/>
      <c r="J107" s="11" t="n"/>
      <c r="K107" s="10" t="n"/>
      <c r="L107" s="11" t="n"/>
      <c r="M107" s="12" t="n"/>
      <c r="N107" s="16">
        <f>IF($A107="","",F107*'Bill Comparison'!$Y$4/100)</f>
        <v/>
      </c>
      <c r="O107" s="16">
        <f>IF($A107="","",G107*I107/100)</f>
        <v/>
      </c>
      <c r="P107" s="16">
        <f>IF($A107="","",H107*J107/100)</f>
        <v/>
      </c>
      <c r="Q107" s="16">
        <f>IF($A107="","",K107*L107/100)</f>
        <v/>
      </c>
      <c r="R107" s="16">
        <f>IF($A107="","",SUM(N107:P107)-Q107)</f>
        <v/>
      </c>
      <c r="S107" s="16">
        <f>IF($A107="","",R107*'Bill Comparison'!$Y$3)</f>
        <v/>
      </c>
      <c r="T107" s="16">
        <f>IF($A107="","",R107+S107)</f>
        <v/>
      </c>
      <c r="U107" s="16">
        <f>IF($A107="","",T107/12)</f>
        <v/>
      </c>
      <c r="V107" s="17">
        <f>IF($A107="","",RANK(T107,$T$10:$T$109,1))</f>
        <v/>
      </c>
      <c r="W107" s="15">
        <f>IF($A107="","",IF(V107=1,"Lowest estimated cost",IF(T107&lt;=AVERAGE($T$10:$T$109),"Competitive","Review")))</f>
        <v/>
      </c>
    </row>
    <row r="108">
      <c r="A108" s="8" t="n"/>
      <c r="B108" s="7" t="n"/>
      <c r="C108" s="7" t="n"/>
      <c r="D108" s="9" t="n"/>
      <c r="E108" s="7" t="n"/>
      <c r="F108" s="10" t="n"/>
      <c r="G108" s="10" t="n"/>
      <c r="H108" s="10" t="n"/>
      <c r="I108" s="11" t="n"/>
      <c r="J108" s="11" t="n"/>
      <c r="K108" s="10" t="n"/>
      <c r="L108" s="11" t="n"/>
      <c r="M108" s="12" t="n"/>
      <c r="N108" s="13">
        <f>IF($A108="","",F108*'Bill Comparison'!$Y$4/100)</f>
        <v/>
      </c>
      <c r="O108" s="13">
        <f>IF($A108="","",G108*I108/100)</f>
        <v/>
      </c>
      <c r="P108" s="13">
        <f>IF($A108="","",H108*J108/100)</f>
        <v/>
      </c>
      <c r="Q108" s="13">
        <f>IF($A108="","",K108*L108/100)</f>
        <v/>
      </c>
      <c r="R108" s="13">
        <f>IF($A108="","",SUM(N108:P108)-Q108)</f>
        <v/>
      </c>
      <c r="S108" s="13">
        <f>IF($A108="","",R108*'Bill Comparison'!$Y$3)</f>
        <v/>
      </c>
      <c r="T108" s="13">
        <f>IF($A108="","",R108+S108)</f>
        <v/>
      </c>
      <c r="U108" s="13">
        <f>IF($A108="","",T108/12)</f>
        <v/>
      </c>
      <c r="V108" s="14">
        <f>IF($A108="","",RANK(T108,$T$10:$T$109,1))</f>
        <v/>
      </c>
      <c r="W108" s="8">
        <f>IF($A108="","",IF(V108=1,"Lowest estimated cost",IF(T108&lt;=AVERAGE($T$10:$T$109),"Competitive","Review")))</f>
        <v/>
      </c>
    </row>
    <row r="109">
      <c r="A109" s="15" t="n"/>
      <c r="B109" s="7" t="n"/>
      <c r="C109" s="7" t="n"/>
      <c r="D109" s="9" t="n"/>
      <c r="E109" s="7" t="n"/>
      <c r="F109" s="10" t="n"/>
      <c r="G109" s="10" t="n"/>
      <c r="H109" s="10" t="n"/>
      <c r="I109" s="11" t="n"/>
      <c r="J109" s="11" t="n"/>
      <c r="K109" s="10" t="n"/>
      <c r="L109" s="11" t="n"/>
      <c r="M109" s="12" t="n"/>
      <c r="N109" s="16">
        <f>IF($A109="","",F109*'Bill Comparison'!$Y$4/100)</f>
        <v/>
      </c>
      <c r="O109" s="16">
        <f>IF($A109="","",G109*I109/100)</f>
        <v/>
      </c>
      <c r="P109" s="16">
        <f>IF($A109="","",H109*J109/100)</f>
        <v/>
      </c>
      <c r="Q109" s="16">
        <f>IF($A109="","",K109*L109/100)</f>
        <v/>
      </c>
      <c r="R109" s="16">
        <f>IF($A109="","",SUM(N109:P109)-Q109)</f>
        <v/>
      </c>
      <c r="S109" s="16">
        <f>IF($A109="","",R109*'Bill Comparison'!$Y$3)</f>
        <v/>
      </c>
      <c r="T109" s="16">
        <f>IF($A109="","",R109+S109)</f>
        <v/>
      </c>
      <c r="U109" s="16">
        <f>IF($A109="","",T109/12)</f>
        <v/>
      </c>
      <c r="V109" s="17">
        <f>IF($A109="","",RANK(T109,$T$10:$T$109,1))</f>
        <v/>
      </c>
      <c r="W109" s="15">
        <f>IF($A109="","",IF(V109=1,"Lowest estimated cost",IF(T109&lt;=AVERAGE($T$10:$T$109),"Competitive","Review")))</f>
        <v/>
      </c>
    </row>
  </sheetData>
  <autoFilter ref="A9:W109"/>
  <mergeCells count="1">
    <mergeCell ref="A1:W1"/>
  </mergeCells>
  <conditionalFormatting sqref="T10:T109">
    <cfRule type="expression" priority="1" dxfId="0">
      <formula>AND($T10&lt;&gt;"",$V10=1)</formula>
    </cfRule>
    <cfRule type="expression" priority="2" dxfId="1">
      <formula>AND($T10&lt;&gt;"",$T10&gt;AVERAGE($T$10:$T$109))</formula>
    </cfRule>
  </conditionalFormatting>
  <dataValidations count="6">
    <dataValidation sqref="D10:D109" showErrorMessage="1" showInputMessage="1" allowBlank="1" type="list">
      <formula1>"NSW,VIC,QLD,SA,WA,TAS,ACT,NT"</formula1>
    </dataValidation>
    <dataValidation sqref="F10:H109" showErrorMessage="1" showInputMessage="1" allowBlank="1" type="decimal" operator="greaterThanOrEqual">
      <formula1>0</formula1>
    </dataValidation>
    <dataValidation sqref="I10:J109" showErrorMessage="1" showInputMessage="1" allowBlank="1" type="whole" operator="greaterThanOrEqual">
      <formula1>0</formula1>
    </dataValidation>
    <dataValidation sqref="K10:K109" showErrorMessage="1" showInputMessage="1" allowBlank="1" type="decimal" operator="greaterThanOrEqual">
      <formula1>0</formula1>
    </dataValidation>
    <dataValidation sqref="L10:L109" showErrorMessage="1" showInputMessage="1" allowBlank="1" type="whole" operator="greaterThanOrEqual">
      <formula1>0</formula1>
    </dataValidation>
    <dataValidation sqref="M10:M109" showErrorMessage="1" showInputMessage="1" allowBlank="1" type="decimal" operator="between">
      <formula1>0</formula1>
      <formula2>1</formula2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R141"/>
  <sheetViews>
    <sheetView showGridLines="0" zoomScale="90" zoomScaleNormal="90" workbookViewId="0">
      <pane ySplit="41" topLeftCell="A42" activePane="bottomLeft" state="frozen"/>
      <selection pane="bottomLeft" activeCell="A1" sqref="A1"/>
    </sheetView>
  </sheetViews>
  <sheetFormatPr baseColWidth="8" defaultRowHeight="15"/>
  <cols>
    <col width="28.64" customWidth="1" min="1" max="1"/>
    <col width="20" customWidth="1" min="2" max="2"/>
    <col width="27.92" customWidth="1" min="3" max="3"/>
    <col width="14" customWidth="1" min="4" max="4"/>
    <col width="30.8" customWidth="1" min="5" max="5"/>
    <col width="18" customWidth="1" min="6" max="6"/>
    <col width="34" customWidth="1" min="7" max="7"/>
    <col width="15" customWidth="1" min="8" max="8"/>
    <col width="34" customWidth="1" min="9" max="9"/>
    <col width="14" customWidth="1" min="10" max="10"/>
    <col width="14" customWidth="1" min="11" max="11"/>
    <col width="24" customWidth="1" min="12" max="12"/>
    <col width="3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</cols>
  <sheetData>
    <row r="1" ht="28" customHeight="1">
      <c r="A1" s="29" t="inlineStr">
        <is>
          <t>Electricity Plan Comparison Dashboard</t>
        </is>
      </c>
    </row>
    <row r="2"/>
    <row r="3">
      <c r="A3" s="30" t="inlineStr">
        <is>
          <t>Lowest estimated annual cost</t>
        </is>
      </c>
      <c r="C3" s="30" t="inlineStr">
        <is>
          <t>Lowest monthly cost</t>
        </is>
      </c>
      <c r="E3" s="30" t="inlineStr">
        <is>
          <t>Average annual cost</t>
        </is>
      </c>
      <c r="G3" s="30" t="inlineStr">
        <is>
          <t>Potential annual saving versus average</t>
        </is>
      </c>
      <c r="I3" s="30" t="inlineStr">
        <is>
          <t>Number of plans compared</t>
        </is>
      </c>
      <c r="L3" s="31" t="inlineStr">
        <is>
          <t>Plan lookup (enter Plan ID)</t>
        </is>
      </c>
      <c r="M3" s="32" t="inlineStr">
        <is>
          <t>EBC-001</t>
        </is>
      </c>
    </row>
    <row r="4">
      <c r="A4" s="33">
        <f>MIN('Bill Comparison'!$T$10:$T$109)</f>
        <v/>
      </c>
      <c r="C4" s="33">
        <f>MIN('Bill Comparison'!$U$10:$U$109)</f>
        <v/>
      </c>
      <c r="E4" s="33">
        <f>AVERAGE('Bill Comparison'!$T$10:$T$109)</f>
        <v/>
      </c>
      <c r="G4" s="33">
        <f>AVERAGE('Bill Comparison'!$T$10:$T$109)-MIN('Bill Comparison'!$T$10:$T$109)</f>
        <v/>
      </c>
      <c r="I4" s="34">
        <f>COUNTIF('Bill Comparison'!$A$10:$A$109,"&lt;&gt;")</f>
        <v/>
      </c>
      <c r="L4" s="31" t="inlineStr">
        <is>
          <t>Provider</t>
        </is>
      </c>
      <c r="M4" s="35">
        <f>IFERROR(VLOOKUP(M3,'Bill Comparison'!$A$10:$C$109,2,FALSE),"")</f>
        <v/>
      </c>
    </row>
    <row r="5">
      <c r="L5" s="31" t="inlineStr">
        <is>
          <t>Plan name</t>
        </is>
      </c>
      <c r="M5" s="35">
        <f>IFERROR(VLOOKUP(M3,'Bill Comparison'!$A$10:$C$109,3,FALSE),"")</f>
        <v/>
      </c>
    </row>
    <row r="6"/>
    <row r="7"/>
    <row r="8"/>
    <row r="9"/>
    <row r="10"/>
    <row r="11"/>
    <row r="12"/>
    <row r="13"/>
    <row r="14"/>
    <row r="15"/>
    <row r="16"/>
    <row r="17"/>
    <row r="18"/>
    <row r="19"/>
    <row r="20"/>
    <row r="21"/>
    <row r="22"/>
    <row r="23"/>
    <row r="24"/>
    <row r="25"/>
    <row r="26"/>
    <row r="27"/>
    <row r="28"/>
    <row r="29"/>
    <row r="30"/>
    <row r="31"/>
    <row r="32"/>
    <row r="33"/>
    <row r="34"/>
    <row r="35"/>
    <row r="36"/>
    <row r="37"/>
    <row r="38"/>
    <row r="39"/>
    <row r="40"/>
    <row r="41">
      <c r="A41" s="36" t="inlineStr">
        <is>
          <t>Plan ID</t>
        </is>
      </c>
      <c r="B41" s="36" t="inlineStr">
        <is>
          <t>Provider</t>
        </is>
      </c>
      <c r="C41" s="36" t="inlineStr">
        <is>
          <t>Plan Name</t>
        </is>
      </c>
      <c r="D41" s="36" t="inlineStr">
        <is>
          <t>State</t>
        </is>
      </c>
      <c r="E41" s="36" t="inlineStr">
        <is>
          <t>Annual Cost (inc GST)</t>
        </is>
      </c>
      <c r="F41" s="36" t="inlineStr">
        <is>
          <t>Monthly Cost</t>
        </is>
      </c>
      <c r="H41" s="36" t="inlineStr">
        <is>
          <t>State</t>
        </is>
      </c>
      <c r="I41" s="36" t="inlineStr">
        <is>
          <t>Plans compared</t>
        </is>
      </c>
    </row>
    <row r="42">
      <c r="A42" s="35">
        <f>IF('Bill Comparison'!$A$10="","",'Bill Comparison'!$A$10)</f>
        <v/>
      </c>
      <c r="B42" s="35">
        <f>IF($A42="","",'Bill Comparison'!$B$10)</f>
        <v/>
      </c>
      <c r="C42" s="35">
        <f>IF($A42="","",'Bill Comparison'!$C$10)</f>
        <v/>
      </c>
      <c r="D42" s="35">
        <f>IF($A42="","",'Bill Comparison'!$D$10)</f>
        <v/>
      </c>
      <c r="E42" s="37">
        <f>IF($A42="","",'Bill Comparison'!$T$10)</f>
        <v/>
      </c>
      <c r="F42" s="37">
        <f>IF($A42="","",'Bill Comparison'!$U$10)</f>
        <v/>
      </c>
      <c r="H42" s="38" t="inlineStr">
        <is>
          <t>NSW</t>
        </is>
      </c>
      <c r="I42" s="39">
        <f>COUNTIF('Bill Comparison'!$D$10:$D$109,H42)</f>
        <v/>
      </c>
    </row>
    <row r="43">
      <c r="A43" s="40">
        <f>IF('Bill Comparison'!$A$11="","",'Bill Comparison'!$A$11)</f>
        <v/>
      </c>
      <c r="B43" s="40">
        <f>IF($A43="","",'Bill Comparison'!$B$11)</f>
        <v/>
      </c>
      <c r="C43" s="40">
        <f>IF($A43="","",'Bill Comparison'!$C$11)</f>
        <v/>
      </c>
      <c r="D43" s="40">
        <f>IF($A43="","",'Bill Comparison'!$D$11)</f>
        <v/>
      </c>
      <c r="E43" s="41">
        <f>IF($A43="","",'Bill Comparison'!$T$11)</f>
        <v/>
      </c>
      <c r="F43" s="41">
        <f>IF($A43="","",'Bill Comparison'!$U$11)</f>
        <v/>
      </c>
      <c r="H43" s="42" t="inlineStr">
        <is>
          <t>VIC</t>
        </is>
      </c>
      <c r="I43" s="43">
        <f>COUNTIF('Bill Comparison'!$D$10:$D$109,H43)</f>
        <v/>
      </c>
    </row>
    <row r="44">
      <c r="A44" s="35">
        <f>IF('Bill Comparison'!$A$12="","",'Bill Comparison'!$A$12)</f>
        <v/>
      </c>
      <c r="B44" s="35">
        <f>IF($A44="","",'Bill Comparison'!$B$12)</f>
        <v/>
      </c>
      <c r="C44" s="35">
        <f>IF($A44="","",'Bill Comparison'!$C$12)</f>
        <v/>
      </c>
      <c r="D44" s="35">
        <f>IF($A44="","",'Bill Comparison'!$D$12)</f>
        <v/>
      </c>
      <c r="E44" s="37">
        <f>IF($A44="","",'Bill Comparison'!$T$12)</f>
        <v/>
      </c>
      <c r="F44" s="37">
        <f>IF($A44="","",'Bill Comparison'!$U$12)</f>
        <v/>
      </c>
      <c r="H44" s="38" t="inlineStr">
        <is>
          <t>QLD</t>
        </is>
      </c>
      <c r="I44" s="39">
        <f>COUNTIF('Bill Comparison'!$D$10:$D$109,H44)</f>
        <v/>
      </c>
    </row>
    <row r="45">
      <c r="A45" s="40">
        <f>IF('Bill Comparison'!$A$13="","",'Bill Comparison'!$A$13)</f>
        <v/>
      </c>
      <c r="B45" s="40">
        <f>IF($A45="","",'Bill Comparison'!$B$13)</f>
        <v/>
      </c>
      <c r="C45" s="40">
        <f>IF($A45="","",'Bill Comparison'!$C$13)</f>
        <v/>
      </c>
      <c r="D45" s="40">
        <f>IF($A45="","",'Bill Comparison'!$D$13)</f>
        <v/>
      </c>
      <c r="E45" s="41">
        <f>IF($A45="","",'Bill Comparison'!$T$13)</f>
        <v/>
      </c>
      <c r="F45" s="41">
        <f>IF($A45="","",'Bill Comparison'!$U$13)</f>
        <v/>
      </c>
      <c r="H45" s="42" t="inlineStr">
        <is>
          <t>SA</t>
        </is>
      </c>
      <c r="I45" s="43">
        <f>COUNTIF('Bill Comparison'!$D$10:$D$109,H45)</f>
        <v/>
      </c>
    </row>
    <row r="46">
      <c r="A46" s="35">
        <f>IF('Bill Comparison'!$A$14="","",'Bill Comparison'!$A$14)</f>
        <v/>
      </c>
      <c r="B46" s="35">
        <f>IF($A46="","",'Bill Comparison'!$B$14)</f>
        <v/>
      </c>
      <c r="C46" s="35">
        <f>IF($A46="","",'Bill Comparison'!$C$14)</f>
        <v/>
      </c>
      <c r="D46" s="35">
        <f>IF($A46="","",'Bill Comparison'!$D$14)</f>
        <v/>
      </c>
      <c r="E46" s="37">
        <f>IF($A46="","",'Bill Comparison'!$T$14)</f>
        <v/>
      </c>
      <c r="F46" s="37">
        <f>IF($A46="","",'Bill Comparison'!$U$14)</f>
        <v/>
      </c>
      <c r="H46" s="38" t="inlineStr">
        <is>
          <t>WA</t>
        </is>
      </c>
      <c r="I46" s="39">
        <f>COUNTIF('Bill Comparison'!$D$10:$D$109,H46)</f>
        <v/>
      </c>
    </row>
    <row r="47">
      <c r="A47" s="40">
        <f>IF('Bill Comparison'!$A$15="","",'Bill Comparison'!$A$15)</f>
        <v/>
      </c>
      <c r="B47" s="40">
        <f>IF($A47="","",'Bill Comparison'!$B$15)</f>
        <v/>
      </c>
      <c r="C47" s="40">
        <f>IF($A47="","",'Bill Comparison'!$C$15)</f>
        <v/>
      </c>
      <c r="D47" s="40">
        <f>IF($A47="","",'Bill Comparison'!$D$15)</f>
        <v/>
      </c>
      <c r="E47" s="41">
        <f>IF($A47="","",'Bill Comparison'!$T$15)</f>
        <v/>
      </c>
      <c r="F47" s="41">
        <f>IF($A47="","",'Bill Comparison'!$U$15)</f>
        <v/>
      </c>
      <c r="H47" s="42" t="inlineStr">
        <is>
          <t>TAS</t>
        </is>
      </c>
      <c r="I47" s="43">
        <f>COUNTIF('Bill Comparison'!$D$10:$D$109,H47)</f>
        <v/>
      </c>
    </row>
    <row r="48">
      <c r="A48" s="35">
        <f>IF('Bill Comparison'!$A$16="","",'Bill Comparison'!$A$16)</f>
        <v/>
      </c>
      <c r="B48" s="35">
        <f>IF($A48="","",'Bill Comparison'!$B$16)</f>
        <v/>
      </c>
      <c r="C48" s="35">
        <f>IF($A48="","",'Bill Comparison'!$C$16)</f>
        <v/>
      </c>
      <c r="D48" s="35">
        <f>IF($A48="","",'Bill Comparison'!$D$16)</f>
        <v/>
      </c>
      <c r="E48" s="37">
        <f>IF($A48="","",'Bill Comparison'!$T$16)</f>
        <v/>
      </c>
      <c r="F48" s="37">
        <f>IF($A48="","",'Bill Comparison'!$U$16)</f>
        <v/>
      </c>
      <c r="H48" s="38" t="inlineStr">
        <is>
          <t>ACT</t>
        </is>
      </c>
      <c r="I48" s="39">
        <f>COUNTIF('Bill Comparison'!$D$10:$D$109,H48)</f>
        <v/>
      </c>
    </row>
    <row r="49">
      <c r="A49" s="40">
        <f>IF('Bill Comparison'!$A$17="","",'Bill Comparison'!$A$17)</f>
        <v/>
      </c>
      <c r="B49" s="40">
        <f>IF($A49="","",'Bill Comparison'!$B$17)</f>
        <v/>
      </c>
      <c r="C49" s="40">
        <f>IF($A49="","",'Bill Comparison'!$C$17)</f>
        <v/>
      </c>
      <c r="D49" s="40">
        <f>IF($A49="","",'Bill Comparison'!$D$17)</f>
        <v/>
      </c>
      <c r="E49" s="41">
        <f>IF($A49="","",'Bill Comparison'!$T$17)</f>
        <v/>
      </c>
      <c r="F49" s="41">
        <f>IF($A49="","",'Bill Comparison'!$U$17)</f>
        <v/>
      </c>
      <c r="H49" s="42" t="inlineStr">
        <is>
          <t>NT</t>
        </is>
      </c>
      <c r="I49" s="43">
        <f>COUNTIF('Bill Comparison'!$D$10:$D$109,H49)</f>
        <v/>
      </c>
    </row>
    <row r="50">
      <c r="A50" s="35">
        <f>IF('Bill Comparison'!$A$18="","",'Bill Comparison'!$A$18)</f>
        <v/>
      </c>
      <c r="B50" s="35">
        <f>IF($A50="","",'Bill Comparison'!$B$18)</f>
        <v/>
      </c>
      <c r="C50" s="35">
        <f>IF($A50="","",'Bill Comparison'!$C$18)</f>
        <v/>
      </c>
      <c r="D50" s="35">
        <f>IF($A50="","",'Bill Comparison'!$D$18)</f>
        <v/>
      </c>
      <c r="E50" s="37">
        <f>IF($A50="","",'Bill Comparison'!$T$18)</f>
        <v/>
      </c>
      <c r="F50" s="37">
        <f>IF($A50="","",'Bill Comparison'!$U$18)</f>
        <v/>
      </c>
    </row>
    <row r="51">
      <c r="A51" s="40">
        <f>IF('Bill Comparison'!$A$19="","",'Bill Comparison'!$A$19)</f>
        <v/>
      </c>
      <c r="B51" s="40">
        <f>IF($A51="","",'Bill Comparison'!$B$19)</f>
        <v/>
      </c>
      <c r="C51" s="40">
        <f>IF($A51="","",'Bill Comparison'!$C$19)</f>
        <v/>
      </c>
      <c r="D51" s="40">
        <f>IF($A51="","",'Bill Comparison'!$D$19)</f>
        <v/>
      </c>
      <c r="E51" s="41">
        <f>IF($A51="","",'Bill Comparison'!$T$19)</f>
        <v/>
      </c>
      <c r="F51" s="41">
        <f>IF($A51="","",'Bill Comparison'!$U$19)</f>
        <v/>
      </c>
    </row>
    <row r="52">
      <c r="A52" s="35">
        <f>IF('Bill Comparison'!$A$20="","",'Bill Comparison'!$A$20)</f>
        <v/>
      </c>
      <c r="B52" s="35">
        <f>IF($A52="","",'Bill Comparison'!$B$20)</f>
        <v/>
      </c>
      <c r="C52" s="35">
        <f>IF($A52="","",'Bill Comparison'!$C$20)</f>
        <v/>
      </c>
      <c r="D52" s="35">
        <f>IF($A52="","",'Bill Comparison'!$D$20)</f>
        <v/>
      </c>
      <c r="E52" s="37">
        <f>IF($A52="","",'Bill Comparison'!$T$20)</f>
        <v/>
      </c>
      <c r="F52" s="37">
        <f>IF($A52="","",'Bill Comparison'!$U$20)</f>
        <v/>
      </c>
    </row>
    <row r="53">
      <c r="A53" s="40">
        <f>IF('Bill Comparison'!$A$21="","",'Bill Comparison'!$A$21)</f>
        <v/>
      </c>
      <c r="B53" s="40">
        <f>IF($A53="","",'Bill Comparison'!$B$21)</f>
        <v/>
      </c>
      <c r="C53" s="40">
        <f>IF($A53="","",'Bill Comparison'!$C$21)</f>
        <v/>
      </c>
      <c r="D53" s="40">
        <f>IF($A53="","",'Bill Comparison'!$D$21)</f>
        <v/>
      </c>
      <c r="E53" s="41">
        <f>IF($A53="","",'Bill Comparison'!$T$21)</f>
        <v/>
      </c>
      <c r="F53" s="41">
        <f>IF($A53="","",'Bill Comparison'!$U$21)</f>
        <v/>
      </c>
    </row>
    <row r="54">
      <c r="A54" s="35">
        <f>IF('Bill Comparison'!$A$22="","",'Bill Comparison'!$A$22)</f>
        <v/>
      </c>
      <c r="B54" s="35">
        <f>IF($A54="","",'Bill Comparison'!$B$22)</f>
        <v/>
      </c>
      <c r="C54" s="35">
        <f>IF($A54="","",'Bill Comparison'!$C$22)</f>
        <v/>
      </c>
      <c r="D54" s="35">
        <f>IF($A54="","",'Bill Comparison'!$D$22)</f>
        <v/>
      </c>
      <c r="E54" s="37">
        <f>IF($A54="","",'Bill Comparison'!$T$22)</f>
        <v/>
      </c>
      <c r="F54" s="37">
        <f>IF($A54="","",'Bill Comparison'!$U$22)</f>
        <v/>
      </c>
    </row>
    <row r="55">
      <c r="A55" s="40">
        <f>IF('Bill Comparison'!$A$23="","",'Bill Comparison'!$A$23)</f>
        <v/>
      </c>
      <c r="B55" s="40">
        <f>IF($A55="","",'Bill Comparison'!$B$23)</f>
        <v/>
      </c>
      <c r="C55" s="40">
        <f>IF($A55="","",'Bill Comparison'!$C$23)</f>
        <v/>
      </c>
      <c r="D55" s="40">
        <f>IF($A55="","",'Bill Comparison'!$D$23)</f>
        <v/>
      </c>
      <c r="E55" s="41">
        <f>IF($A55="","",'Bill Comparison'!$T$23)</f>
        <v/>
      </c>
      <c r="F55" s="41">
        <f>IF($A55="","",'Bill Comparison'!$U$23)</f>
        <v/>
      </c>
    </row>
    <row r="56">
      <c r="A56" s="35">
        <f>IF('Bill Comparison'!$A$24="","",'Bill Comparison'!$A$24)</f>
        <v/>
      </c>
      <c r="B56" s="35">
        <f>IF($A56="","",'Bill Comparison'!$B$24)</f>
        <v/>
      </c>
      <c r="C56" s="35">
        <f>IF($A56="","",'Bill Comparison'!$C$24)</f>
        <v/>
      </c>
      <c r="D56" s="35">
        <f>IF($A56="","",'Bill Comparison'!$D$24)</f>
        <v/>
      </c>
      <c r="E56" s="37">
        <f>IF($A56="","",'Bill Comparison'!$T$24)</f>
        <v/>
      </c>
      <c r="F56" s="37">
        <f>IF($A56="","",'Bill Comparison'!$U$24)</f>
        <v/>
      </c>
    </row>
    <row r="57">
      <c r="A57" s="40">
        <f>IF('Bill Comparison'!$A$25="","",'Bill Comparison'!$A$25)</f>
        <v/>
      </c>
      <c r="B57" s="40">
        <f>IF($A57="","",'Bill Comparison'!$B$25)</f>
        <v/>
      </c>
      <c r="C57" s="40">
        <f>IF($A57="","",'Bill Comparison'!$C$25)</f>
        <v/>
      </c>
      <c r="D57" s="40">
        <f>IF($A57="","",'Bill Comparison'!$D$25)</f>
        <v/>
      </c>
      <c r="E57" s="41">
        <f>IF($A57="","",'Bill Comparison'!$T$25)</f>
        <v/>
      </c>
      <c r="F57" s="41">
        <f>IF($A57="","",'Bill Comparison'!$U$25)</f>
        <v/>
      </c>
    </row>
    <row r="58">
      <c r="A58" s="35">
        <f>IF('Bill Comparison'!$A$26="","",'Bill Comparison'!$A$26)</f>
        <v/>
      </c>
      <c r="B58" s="35">
        <f>IF($A58="","",'Bill Comparison'!$B$26)</f>
        <v/>
      </c>
      <c r="C58" s="35">
        <f>IF($A58="","",'Bill Comparison'!$C$26)</f>
        <v/>
      </c>
      <c r="D58" s="35">
        <f>IF($A58="","",'Bill Comparison'!$D$26)</f>
        <v/>
      </c>
      <c r="E58" s="37">
        <f>IF($A58="","",'Bill Comparison'!$T$26)</f>
        <v/>
      </c>
      <c r="F58" s="37">
        <f>IF($A58="","",'Bill Comparison'!$U$26)</f>
        <v/>
      </c>
    </row>
    <row r="59">
      <c r="A59" s="40">
        <f>IF('Bill Comparison'!$A$27="","",'Bill Comparison'!$A$27)</f>
        <v/>
      </c>
      <c r="B59" s="40">
        <f>IF($A59="","",'Bill Comparison'!$B$27)</f>
        <v/>
      </c>
      <c r="C59" s="40">
        <f>IF($A59="","",'Bill Comparison'!$C$27)</f>
        <v/>
      </c>
      <c r="D59" s="40">
        <f>IF($A59="","",'Bill Comparison'!$D$27)</f>
        <v/>
      </c>
      <c r="E59" s="41">
        <f>IF($A59="","",'Bill Comparison'!$T$27)</f>
        <v/>
      </c>
      <c r="F59" s="41">
        <f>IF($A59="","",'Bill Comparison'!$U$27)</f>
        <v/>
      </c>
    </row>
    <row r="60">
      <c r="A60" s="35">
        <f>IF('Bill Comparison'!$A$28="","",'Bill Comparison'!$A$28)</f>
        <v/>
      </c>
      <c r="B60" s="35">
        <f>IF($A60="","",'Bill Comparison'!$B$28)</f>
        <v/>
      </c>
      <c r="C60" s="35">
        <f>IF($A60="","",'Bill Comparison'!$C$28)</f>
        <v/>
      </c>
      <c r="D60" s="35">
        <f>IF($A60="","",'Bill Comparison'!$D$28)</f>
        <v/>
      </c>
      <c r="E60" s="37">
        <f>IF($A60="","",'Bill Comparison'!$T$28)</f>
        <v/>
      </c>
      <c r="F60" s="37">
        <f>IF($A60="","",'Bill Comparison'!$U$28)</f>
        <v/>
      </c>
    </row>
    <row r="61">
      <c r="A61" s="40">
        <f>IF('Bill Comparison'!$A$29="","",'Bill Comparison'!$A$29)</f>
        <v/>
      </c>
      <c r="B61" s="40">
        <f>IF($A61="","",'Bill Comparison'!$B$29)</f>
        <v/>
      </c>
      <c r="C61" s="40">
        <f>IF($A61="","",'Bill Comparison'!$C$29)</f>
        <v/>
      </c>
      <c r="D61" s="40">
        <f>IF($A61="","",'Bill Comparison'!$D$29)</f>
        <v/>
      </c>
      <c r="E61" s="41">
        <f>IF($A61="","",'Bill Comparison'!$T$29)</f>
        <v/>
      </c>
      <c r="F61" s="41">
        <f>IF($A61="","",'Bill Comparison'!$U$29)</f>
        <v/>
      </c>
    </row>
    <row r="62">
      <c r="A62" s="35">
        <f>IF('Bill Comparison'!$A$30="","",'Bill Comparison'!$A$30)</f>
        <v/>
      </c>
      <c r="B62" s="35">
        <f>IF($A62="","",'Bill Comparison'!$B$30)</f>
        <v/>
      </c>
      <c r="C62" s="35">
        <f>IF($A62="","",'Bill Comparison'!$C$30)</f>
        <v/>
      </c>
      <c r="D62" s="35">
        <f>IF($A62="","",'Bill Comparison'!$D$30)</f>
        <v/>
      </c>
      <c r="E62" s="37">
        <f>IF($A62="","",'Bill Comparison'!$T$30)</f>
        <v/>
      </c>
      <c r="F62" s="37">
        <f>IF($A62="","",'Bill Comparison'!$U$30)</f>
        <v/>
      </c>
    </row>
    <row r="63">
      <c r="A63" s="40">
        <f>IF('Bill Comparison'!$A$31="","",'Bill Comparison'!$A$31)</f>
        <v/>
      </c>
      <c r="B63" s="40">
        <f>IF($A63="","",'Bill Comparison'!$B$31)</f>
        <v/>
      </c>
      <c r="C63" s="40">
        <f>IF($A63="","",'Bill Comparison'!$C$31)</f>
        <v/>
      </c>
      <c r="D63" s="40">
        <f>IF($A63="","",'Bill Comparison'!$D$31)</f>
        <v/>
      </c>
      <c r="E63" s="41">
        <f>IF($A63="","",'Bill Comparison'!$T$31)</f>
        <v/>
      </c>
      <c r="F63" s="41">
        <f>IF($A63="","",'Bill Comparison'!$U$31)</f>
        <v/>
      </c>
    </row>
    <row r="64">
      <c r="A64" s="35">
        <f>IF('Bill Comparison'!$A$32="","",'Bill Comparison'!$A$32)</f>
        <v/>
      </c>
      <c r="B64" s="35">
        <f>IF($A64="","",'Bill Comparison'!$B$32)</f>
        <v/>
      </c>
      <c r="C64" s="35">
        <f>IF($A64="","",'Bill Comparison'!$C$32)</f>
        <v/>
      </c>
      <c r="D64" s="35">
        <f>IF($A64="","",'Bill Comparison'!$D$32)</f>
        <v/>
      </c>
      <c r="E64" s="37">
        <f>IF($A64="","",'Bill Comparison'!$T$32)</f>
        <v/>
      </c>
      <c r="F64" s="37">
        <f>IF($A64="","",'Bill Comparison'!$U$32)</f>
        <v/>
      </c>
    </row>
    <row r="65">
      <c r="A65" s="40">
        <f>IF('Bill Comparison'!$A$33="","",'Bill Comparison'!$A$33)</f>
        <v/>
      </c>
      <c r="B65" s="40">
        <f>IF($A65="","",'Bill Comparison'!$B$33)</f>
        <v/>
      </c>
      <c r="C65" s="40">
        <f>IF($A65="","",'Bill Comparison'!$C$33)</f>
        <v/>
      </c>
      <c r="D65" s="40">
        <f>IF($A65="","",'Bill Comparison'!$D$33)</f>
        <v/>
      </c>
      <c r="E65" s="41">
        <f>IF($A65="","",'Bill Comparison'!$T$33)</f>
        <v/>
      </c>
      <c r="F65" s="41">
        <f>IF($A65="","",'Bill Comparison'!$U$33)</f>
        <v/>
      </c>
    </row>
    <row r="66">
      <c r="A66" s="35">
        <f>IF('Bill Comparison'!$A$34="","",'Bill Comparison'!$A$34)</f>
        <v/>
      </c>
      <c r="B66" s="35">
        <f>IF($A66="","",'Bill Comparison'!$B$34)</f>
        <v/>
      </c>
      <c r="C66" s="35">
        <f>IF($A66="","",'Bill Comparison'!$C$34)</f>
        <v/>
      </c>
      <c r="D66" s="35">
        <f>IF($A66="","",'Bill Comparison'!$D$34)</f>
        <v/>
      </c>
      <c r="E66" s="37">
        <f>IF($A66="","",'Bill Comparison'!$T$34)</f>
        <v/>
      </c>
      <c r="F66" s="37">
        <f>IF($A66="","",'Bill Comparison'!$U$34)</f>
        <v/>
      </c>
    </row>
    <row r="67">
      <c r="A67" s="40">
        <f>IF('Bill Comparison'!$A$35="","",'Bill Comparison'!$A$35)</f>
        <v/>
      </c>
      <c r="B67" s="40">
        <f>IF($A67="","",'Bill Comparison'!$B$35)</f>
        <v/>
      </c>
      <c r="C67" s="40">
        <f>IF($A67="","",'Bill Comparison'!$C$35)</f>
        <v/>
      </c>
      <c r="D67" s="40">
        <f>IF($A67="","",'Bill Comparison'!$D$35)</f>
        <v/>
      </c>
      <c r="E67" s="41">
        <f>IF($A67="","",'Bill Comparison'!$T$35)</f>
        <v/>
      </c>
      <c r="F67" s="41">
        <f>IF($A67="","",'Bill Comparison'!$U$35)</f>
        <v/>
      </c>
    </row>
    <row r="68">
      <c r="A68" s="35">
        <f>IF('Bill Comparison'!$A$36="","",'Bill Comparison'!$A$36)</f>
        <v/>
      </c>
      <c r="B68" s="35">
        <f>IF($A68="","",'Bill Comparison'!$B$36)</f>
        <v/>
      </c>
      <c r="C68" s="35">
        <f>IF($A68="","",'Bill Comparison'!$C$36)</f>
        <v/>
      </c>
      <c r="D68" s="35">
        <f>IF($A68="","",'Bill Comparison'!$D$36)</f>
        <v/>
      </c>
      <c r="E68" s="37">
        <f>IF($A68="","",'Bill Comparison'!$T$36)</f>
        <v/>
      </c>
      <c r="F68" s="37">
        <f>IF($A68="","",'Bill Comparison'!$U$36)</f>
        <v/>
      </c>
    </row>
    <row r="69">
      <c r="A69" s="40">
        <f>IF('Bill Comparison'!$A$37="","",'Bill Comparison'!$A$37)</f>
        <v/>
      </c>
      <c r="B69" s="40">
        <f>IF($A69="","",'Bill Comparison'!$B$37)</f>
        <v/>
      </c>
      <c r="C69" s="40">
        <f>IF($A69="","",'Bill Comparison'!$C$37)</f>
        <v/>
      </c>
      <c r="D69" s="40">
        <f>IF($A69="","",'Bill Comparison'!$D$37)</f>
        <v/>
      </c>
      <c r="E69" s="41">
        <f>IF($A69="","",'Bill Comparison'!$T$37)</f>
        <v/>
      </c>
      <c r="F69" s="41">
        <f>IF($A69="","",'Bill Comparison'!$U$37)</f>
        <v/>
      </c>
    </row>
    <row r="70">
      <c r="A70" s="35">
        <f>IF('Bill Comparison'!$A$38="","",'Bill Comparison'!$A$38)</f>
        <v/>
      </c>
      <c r="B70" s="35">
        <f>IF($A70="","",'Bill Comparison'!$B$38)</f>
        <v/>
      </c>
      <c r="C70" s="35">
        <f>IF($A70="","",'Bill Comparison'!$C$38)</f>
        <v/>
      </c>
      <c r="D70" s="35">
        <f>IF($A70="","",'Bill Comparison'!$D$38)</f>
        <v/>
      </c>
      <c r="E70" s="37">
        <f>IF($A70="","",'Bill Comparison'!$T$38)</f>
        <v/>
      </c>
      <c r="F70" s="37">
        <f>IF($A70="","",'Bill Comparison'!$U$38)</f>
        <v/>
      </c>
    </row>
    <row r="71">
      <c r="A71" s="40">
        <f>IF('Bill Comparison'!$A$39="","",'Bill Comparison'!$A$39)</f>
        <v/>
      </c>
      <c r="B71" s="40">
        <f>IF($A71="","",'Bill Comparison'!$B$39)</f>
        <v/>
      </c>
      <c r="C71" s="40">
        <f>IF($A71="","",'Bill Comparison'!$C$39)</f>
        <v/>
      </c>
      <c r="D71" s="40">
        <f>IF($A71="","",'Bill Comparison'!$D$39)</f>
        <v/>
      </c>
      <c r="E71" s="41">
        <f>IF($A71="","",'Bill Comparison'!$T$39)</f>
        <v/>
      </c>
      <c r="F71" s="41">
        <f>IF($A71="","",'Bill Comparison'!$U$39)</f>
        <v/>
      </c>
    </row>
    <row r="72">
      <c r="A72" s="35">
        <f>IF('Bill Comparison'!$A$40="","",'Bill Comparison'!$A$40)</f>
        <v/>
      </c>
      <c r="B72" s="35">
        <f>IF($A72="","",'Bill Comparison'!$B$40)</f>
        <v/>
      </c>
      <c r="C72" s="35">
        <f>IF($A72="","",'Bill Comparison'!$C$40)</f>
        <v/>
      </c>
      <c r="D72" s="35">
        <f>IF($A72="","",'Bill Comparison'!$D$40)</f>
        <v/>
      </c>
      <c r="E72" s="37">
        <f>IF($A72="","",'Bill Comparison'!$T$40)</f>
        <v/>
      </c>
      <c r="F72" s="37">
        <f>IF($A72="","",'Bill Comparison'!$U$40)</f>
        <v/>
      </c>
    </row>
    <row r="73">
      <c r="A73" s="40">
        <f>IF('Bill Comparison'!$A$41="","",'Bill Comparison'!$A$41)</f>
        <v/>
      </c>
      <c r="B73" s="40">
        <f>IF($A73="","",'Bill Comparison'!$B$41)</f>
        <v/>
      </c>
      <c r="C73" s="40">
        <f>IF($A73="","",'Bill Comparison'!$C$41)</f>
        <v/>
      </c>
      <c r="D73" s="40">
        <f>IF($A73="","",'Bill Comparison'!$D$41)</f>
        <v/>
      </c>
      <c r="E73" s="41">
        <f>IF($A73="","",'Bill Comparison'!$T$41)</f>
        <v/>
      </c>
      <c r="F73" s="41">
        <f>IF($A73="","",'Bill Comparison'!$U$41)</f>
        <v/>
      </c>
    </row>
    <row r="74">
      <c r="A74" s="35">
        <f>IF('Bill Comparison'!$A$42="","",'Bill Comparison'!$A$42)</f>
        <v/>
      </c>
      <c r="B74" s="35">
        <f>IF($A74="","",'Bill Comparison'!$B$42)</f>
        <v/>
      </c>
      <c r="C74" s="35">
        <f>IF($A74="","",'Bill Comparison'!$C$42)</f>
        <v/>
      </c>
      <c r="D74" s="35">
        <f>IF($A74="","",'Bill Comparison'!$D$42)</f>
        <v/>
      </c>
      <c r="E74" s="37">
        <f>IF($A74="","",'Bill Comparison'!$T$42)</f>
        <v/>
      </c>
      <c r="F74" s="37">
        <f>IF($A74="","",'Bill Comparison'!$U$42)</f>
        <v/>
      </c>
    </row>
    <row r="75">
      <c r="A75" s="40">
        <f>IF('Bill Comparison'!$A$43="","",'Bill Comparison'!$A$43)</f>
        <v/>
      </c>
      <c r="B75" s="40">
        <f>IF($A75="","",'Bill Comparison'!$B$43)</f>
        <v/>
      </c>
      <c r="C75" s="40">
        <f>IF($A75="","",'Bill Comparison'!$C$43)</f>
        <v/>
      </c>
      <c r="D75" s="40">
        <f>IF($A75="","",'Bill Comparison'!$D$43)</f>
        <v/>
      </c>
      <c r="E75" s="41">
        <f>IF($A75="","",'Bill Comparison'!$T$43)</f>
        <v/>
      </c>
      <c r="F75" s="41">
        <f>IF($A75="","",'Bill Comparison'!$U$43)</f>
        <v/>
      </c>
    </row>
    <row r="76">
      <c r="A76" s="35">
        <f>IF('Bill Comparison'!$A$44="","",'Bill Comparison'!$A$44)</f>
        <v/>
      </c>
      <c r="B76" s="35">
        <f>IF($A76="","",'Bill Comparison'!$B$44)</f>
        <v/>
      </c>
      <c r="C76" s="35">
        <f>IF($A76="","",'Bill Comparison'!$C$44)</f>
        <v/>
      </c>
      <c r="D76" s="35">
        <f>IF($A76="","",'Bill Comparison'!$D$44)</f>
        <v/>
      </c>
      <c r="E76" s="37">
        <f>IF($A76="","",'Bill Comparison'!$T$44)</f>
        <v/>
      </c>
      <c r="F76" s="37">
        <f>IF($A76="","",'Bill Comparison'!$U$44)</f>
        <v/>
      </c>
    </row>
    <row r="77">
      <c r="A77" s="40">
        <f>IF('Bill Comparison'!$A$45="","",'Bill Comparison'!$A$45)</f>
        <v/>
      </c>
      <c r="B77" s="40">
        <f>IF($A77="","",'Bill Comparison'!$B$45)</f>
        <v/>
      </c>
      <c r="C77" s="40">
        <f>IF($A77="","",'Bill Comparison'!$C$45)</f>
        <v/>
      </c>
      <c r="D77" s="40">
        <f>IF($A77="","",'Bill Comparison'!$D$45)</f>
        <v/>
      </c>
      <c r="E77" s="41">
        <f>IF($A77="","",'Bill Comparison'!$T$45)</f>
        <v/>
      </c>
      <c r="F77" s="41">
        <f>IF($A77="","",'Bill Comparison'!$U$45)</f>
        <v/>
      </c>
    </row>
    <row r="78">
      <c r="A78" s="35">
        <f>IF('Bill Comparison'!$A$46="","",'Bill Comparison'!$A$46)</f>
        <v/>
      </c>
      <c r="B78" s="35">
        <f>IF($A78="","",'Bill Comparison'!$B$46)</f>
        <v/>
      </c>
      <c r="C78" s="35">
        <f>IF($A78="","",'Bill Comparison'!$C$46)</f>
        <v/>
      </c>
      <c r="D78" s="35">
        <f>IF($A78="","",'Bill Comparison'!$D$46)</f>
        <v/>
      </c>
      <c r="E78" s="37">
        <f>IF($A78="","",'Bill Comparison'!$T$46)</f>
        <v/>
      </c>
      <c r="F78" s="37">
        <f>IF($A78="","",'Bill Comparison'!$U$46)</f>
        <v/>
      </c>
    </row>
    <row r="79">
      <c r="A79" s="40">
        <f>IF('Bill Comparison'!$A$47="","",'Bill Comparison'!$A$47)</f>
        <v/>
      </c>
      <c r="B79" s="40">
        <f>IF($A79="","",'Bill Comparison'!$B$47)</f>
        <v/>
      </c>
      <c r="C79" s="40">
        <f>IF($A79="","",'Bill Comparison'!$C$47)</f>
        <v/>
      </c>
      <c r="D79" s="40">
        <f>IF($A79="","",'Bill Comparison'!$D$47)</f>
        <v/>
      </c>
      <c r="E79" s="41">
        <f>IF($A79="","",'Bill Comparison'!$T$47)</f>
        <v/>
      </c>
      <c r="F79" s="41">
        <f>IF($A79="","",'Bill Comparison'!$U$47)</f>
        <v/>
      </c>
    </row>
    <row r="80">
      <c r="A80" s="35">
        <f>IF('Bill Comparison'!$A$48="","",'Bill Comparison'!$A$48)</f>
        <v/>
      </c>
      <c r="B80" s="35">
        <f>IF($A80="","",'Bill Comparison'!$B$48)</f>
        <v/>
      </c>
      <c r="C80" s="35">
        <f>IF($A80="","",'Bill Comparison'!$C$48)</f>
        <v/>
      </c>
      <c r="D80" s="35">
        <f>IF($A80="","",'Bill Comparison'!$D$48)</f>
        <v/>
      </c>
      <c r="E80" s="37">
        <f>IF($A80="","",'Bill Comparison'!$T$48)</f>
        <v/>
      </c>
      <c r="F80" s="37">
        <f>IF($A80="","",'Bill Comparison'!$U$48)</f>
        <v/>
      </c>
    </row>
    <row r="81">
      <c r="A81" s="40">
        <f>IF('Bill Comparison'!$A$49="","",'Bill Comparison'!$A$49)</f>
        <v/>
      </c>
      <c r="B81" s="40">
        <f>IF($A81="","",'Bill Comparison'!$B$49)</f>
        <v/>
      </c>
      <c r="C81" s="40">
        <f>IF($A81="","",'Bill Comparison'!$C$49)</f>
        <v/>
      </c>
      <c r="D81" s="40">
        <f>IF($A81="","",'Bill Comparison'!$D$49)</f>
        <v/>
      </c>
      <c r="E81" s="41">
        <f>IF($A81="","",'Bill Comparison'!$T$49)</f>
        <v/>
      </c>
      <c r="F81" s="41">
        <f>IF($A81="","",'Bill Comparison'!$U$49)</f>
        <v/>
      </c>
    </row>
    <row r="82">
      <c r="A82" s="35">
        <f>IF('Bill Comparison'!$A$50="","",'Bill Comparison'!$A$50)</f>
        <v/>
      </c>
      <c r="B82" s="35">
        <f>IF($A82="","",'Bill Comparison'!$B$50)</f>
        <v/>
      </c>
      <c r="C82" s="35">
        <f>IF($A82="","",'Bill Comparison'!$C$50)</f>
        <v/>
      </c>
      <c r="D82" s="35">
        <f>IF($A82="","",'Bill Comparison'!$D$50)</f>
        <v/>
      </c>
      <c r="E82" s="37">
        <f>IF($A82="","",'Bill Comparison'!$T$50)</f>
        <v/>
      </c>
      <c r="F82" s="37">
        <f>IF($A82="","",'Bill Comparison'!$U$50)</f>
        <v/>
      </c>
    </row>
    <row r="83">
      <c r="A83" s="40">
        <f>IF('Bill Comparison'!$A$51="","",'Bill Comparison'!$A$51)</f>
        <v/>
      </c>
      <c r="B83" s="40">
        <f>IF($A83="","",'Bill Comparison'!$B$51)</f>
        <v/>
      </c>
      <c r="C83" s="40">
        <f>IF($A83="","",'Bill Comparison'!$C$51)</f>
        <v/>
      </c>
      <c r="D83" s="40">
        <f>IF($A83="","",'Bill Comparison'!$D$51)</f>
        <v/>
      </c>
      <c r="E83" s="41">
        <f>IF($A83="","",'Bill Comparison'!$T$51)</f>
        <v/>
      </c>
      <c r="F83" s="41">
        <f>IF($A83="","",'Bill Comparison'!$U$51)</f>
        <v/>
      </c>
    </row>
    <row r="84">
      <c r="A84" s="35">
        <f>IF('Bill Comparison'!$A$52="","",'Bill Comparison'!$A$52)</f>
        <v/>
      </c>
      <c r="B84" s="35">
        <f>IF($A84="","",'Bill Comparison'!$B$52)</f>
        <v/>
      </c>
      <c r="C84" s="35">
        <f>IF($A84="","",'Bill Comparison'!$C$52)</f>
        <v/>
      </c>
      <c r="D84" s="35">
        <f>IF($A84="","",'Bill Comparison'!$D$52)</f>
        <v/>
      </c>
      <c r="E84" s="37">
        <f>IF($A84="","",'Bill Comparison'!$T$52)</f>
        <v/>
      </c>
      <c r="F84" s="37">
        <f>IF($A84="","",'Bill Comparison'!$U$52)</f>
        <v/>
      </c>
    </row>
    <row r="85">
      <c r="A85" s="40">
        <f>IF('Bill Comparison'!$A$53="","",'Bill Comparison'!$A$53)</f>
        <v/>
      </c>
      <c r="B85" s="40">
        <f>IF($A85="","",'Bill Comparison'!$B$53)</f>
        <v/>
      </c>
      <c r="C85" s="40">
        <f>IF($A85="","",'Bill Comparison'!$C$53)</f>
        <v/>
      </c>
      <c r="D85" s="40">
        <f>IF($A85="","",'Bill Comparison'!$D$53)</f>
        <v/>
      </c>
      <c r="E85" s="41">
        <f>IF($A85="","",'Bill Comparison'!$T$53)</f>
        <v/>
      </c>
      <c r="F85" s="41">
        <f>IF($A85="","",'Bill Comparison'!$U$53)</f>
        <v/>
      </c>
    </row>
    <row r="86">
      <c r="A86" s="35">
        <f>IF('Bill Comparison'!$A$54="","",'Bill Comparison'!$A$54)</f>
        <v/>
      </c>
      <c r="B86" s="35">
        <f>IF($A86="","",'Bill Comparison'!$B$54)</f>
        <v/>
      </c>
      <c r="C86" s="35">
        <f>IF($A86="","",'Bill Comparison'!$C$54)</f>
        <v/>
      </c>
      <c r="D86" s="35">
        <f>IF($A86="","",'Bill Comparison'!$D$54)</f>
        <v/>
      </c>
      <c r="E86" s="37">
        <f>IF($A86="","",'Bill Comparison'!$T$54)</f>
        <v/>
      </c>
      <c r="F86" s="37">
        <f>IF($A86="","",'Bill Comparison'!$U$54)</f>
        <v/>
      </c>
    </row>
    <row r="87">
      <c r="A87" s="40">
        <f>IF('Bill Comparison'!$A$55="","",'Bill Comparison'!$A$55)</f>
        <v/>
      </c>
      <c r="B87" s="40">
        <f>IF($A87="","",'Bill Comparison'!$B$55)</f>
        <v/>
      </c>
      <c r="C87" s="40">
        <f>IF($A87="","",'Bill Comparison'!$C$55)</f>
        <v/>
      </c>
      <c r="D87" s="40">
        <f>IF($A87="","",'Bill Comparison'!$D$55)</f>
        <v/>
      </c>
      <c r="E87" s="41">
        <f>IF($A87="","",'Bill Comparison'!$T$55)</f>
        <v/>
      </c>
      <c r="F87" s="41">
        <f>IF($A87="","",'Bill Comparison'!$U$55)</f>
        <v/>
      </c>
    </row>
    <row r="88">
      <c r="A88" s="35">
        <f>IF('Bill Comparison'!$A$56="","",'Bill Comparison'!$A$56)</f>
        <v/>
      </c>
      <c r="B88" s="35">
        <f>IF($A88="","",'Bill Comparison'!$B$56)</f>
        <v/>
      </c>
      <c r="C88" s="35">
        <f>IF($A88="","",'Bill Comparison'!$C$56)</f>
        <v/>
      </c>
      <c r="D88" s="35">
        <f>IF($A88="","",'Bill Comparison'!$D$56)</f>
        <v/>
      </c>
      <c r="E88" s="37">
        <f>IF($A88="","",'Bill Comparison'!$T$56)</f>
        <v/>
      </c>
      <c r="F88" s="37">
        <f>IF($A88="","",'Bill Comparison'!$U$56)</f>
        <v/>
      </c>
    </row>
    <row r="89">
      <c r="A89" s="40">
        <f>IF('Bill Comparison'!$A$57="","",'Bill Comparison'!$A$57)</f>
        <v/>
      </c>
      <c r="B89" s="40">
        <f>IF($A89="","",'Bill Comparison'!$B$57)</f>
        <v/>
      </c>
      <c r="C89" s="40">
        <f>IF($A89="","",'Bill Comparison'!$C$57)</f>
        <v/>
      </c>
      <c r="D89" s="40">
        <f>IF($A89="","",'Bill Comparison'!$D$57)</f>
        <v/>
      </c>
      <c r="E89" s="41">
        <f>IF($A89="","",'Bill Comparison'!$T$57)</f>
        <v/>
      </c>
      <c r="F89" s="41">
        <f>IF($A89="","",'Bill Comparison'!$U$57)</f>
        <v/>
      </c>
    </row>
    <row r="90">
      <c r="A90" s="35">
        <f>IF('Bill Comparison'!$A$58="","",'Bill Comparison'!$A$58)</f>
        <v/>
      </c>
      <c r="B90" s="35">
        <f>IF($A90="","",'Bill Comparison'!$B$58)</f>
        <v/>
      </c>
      <c r="C90" s="35">
        <f>IF($A90="","",'Bill Comparison'!$C$58)</f>
        <v/>
      </c>
      <c r="D90" s="35">
        <f>IF($A90="","",'Bill Comparison'!$D$58)</f>
        <v/>
      </c>
      <c r="E90" s="37">
        <f>IF($A90="","",'Bill Comparison'!$T$58)</f>
        <v/>
      </c>
      <c r="F90" s="37">
        <f>IF($A90="","",'Bill Comparison'!$U$58)</f>
        <v/>
      </c>
    </row>
    <row r="91">
      <c r="A91" s="40">
        <f>IF('Bill Comparison'!$A$59="","",'Bill Comparison'!$A$59)</f>
        <v/>
      </c>
      <c r="B91" s="40">
        <f>IF($A91="","",'Bill Comparison'!$B$59)</f>
        <v/>
      </c>
      <c r="C91" s="40">
        <f>IF($A91="","",'Bill Comparison'!$C$59)</f>
        <v/>
      </c>
      <c r="D91" s="40">
        <f>IF($A91="","",'Bill Comparison'!$D$59)</f>
        <v/>
      </c>
      <c r="E91" s="41">
        <f>IF($A91="","",'Bill Comparison'!$T$59)</f>
        <v/>
      </c>
      <c r="F91" s="41">
        <f>IF($A91="","",'Bill Comparison'!$U$59)</f>
        <v/>
      </c>
    </row>
    <row r="92">
      <c r="A92" s="35">
        <f>IF('Bill Comparison'!$A$60="","",'Bill Comparison'!$A$60)</f>
        <v/>
      </c>
      <c r="B92" s="35">
        <f>IF($A92="","",'Bill Comparison'!$B$60)</f>
        <v/>
      </c>
      <c r="C92" s="35">
        <f>IF($A92="","",'Bill Comparison'!$C$60)</f>
        <v/>
      </c>
      <c r="D92" s="35">
        <f>IF($A92="","",'Bill Comparison'!$D$60)</f>
        <v/>
      </c>
      <c r="E92" s="37">
        <f>IF($A92="","",'Bill Comparison'!$T$60)</f>
        <v/>
      </c>
      <c r="F92" s="37">
        <f>IF($A92="","",'Bill Comparison'!$U$60)</f>
        <v/>
      </c>
    </row>
    <row r="93">
      <c r="A93" s="40">
        <f>IF('Bill Comparison'!$A$61="","",'Bill Comparison'!$A$61)</f>
        <v/>
      </c>
      <c r="B93" s="40">
        <f>IF($A93="","",'Bill Comparison'!$B$61)</f>
        <v/>
      </c>
      <c r="C93" s="40">
        <f>IF($A93="","",'Bill Comparison'!$C$61)</f>
        <v/>
      </c>
      <c r="D93" s="40">
        <f>IF($A93="","",'Bill Comparison'!$D$61)</f>
        <v/>
      </c>
      <c r="E93" s="41">
        <f>IF($A93="","",'Bill Comparison'!$T$61)</f>
        <v/>
      </c>
      <c r="F93" s="41">
        <f>IF($A93="","",'Bill Comparison'!$U$61)</f>
        <v/>
      </c>
    </row>
    <row r="94">
      <c r="A94" s="35">
        <f>IF('Bill Comparison'!$A$62="","",'Bill Comparison'!$A$62)</f>
        <v/>
      </c>
      <c r="B94" s="35">
        <f>IF($A94="","",'Bill Comparison'!$B$62)</f>
        <v/>
      </c>
      <c r="C94" s="35">
        <f>IF($A94="","",'Bill Comparison'!$C$62)</f>
        <v/>
      </c>
      <c r="D94" s="35">
        <f>IF($A94="","",'Bill Comparison'!$D$62)</f>
        <v/>
      </c>
      <c r="E94" s="37">
        <f>IF($A94="","",'Bill Comparison'!$T$62)</f>
        <v/>
      </c>
      <c r="F94" s="37">
        <f>IF($A94="","",'Bill Comparison'!$U$62)</f>
        <v/>
      </c>
    </row>
    <row r="95">
      <c r="A95" s="40">
        <f>IF('Bill Comparison'!$A$63="","",'Bill Comparison'!$A$63)</f>
        <v/>
      </c>
      <c r="B95" s="40">
        <f>IF($A95="","",'Bill Comparison'!$B$63)</f>
        <v/>
      </c>
      <c r="C95" s="40">
        <f>IF($A95="","",'Bill Comparison'!$C$63)</f>
        <v/>
      </c>
      <c r="D95" s="40">
        <f>IF($A95="","",'Bill Comparison'!$D$63)</f>
        <v/>
      </c>
      <c r="E95" s="41">
        <f>IF($A95="","",'Bill Comparison'!$T$63)</f>
        <v/>
      </c>
      <c r="F95" s="41">
        <f>IF($A95="","",'Bill Comparison'!$U$63)</f>
        <v/>
      </c>
    </row>
    <row r="96">
      <c r="A96" s="35">
        <f>IF('Bill Comparison'!$A$64="","",'Bill Comparison'!$A$64)</f>
        <v/>
      </c>
      <c r="B96" s="35">
        <f>IF($A96="","",'Bill Comparison'!$B$64)</f>
        <v/>
      </c>
      <c r="C96" s="35">
        <f>IF($A96="","",'Bill Comparison'!$C$64)</f>
        <v/>
      </c>
      <c r="D96" s="35">
        <f>IF($A96="","",'Bill Comparison'!$D$64)</f>
        <v/>
      </c>
      <c r="E96" s="37">
        <f>IF($A96="","",'Bill Comparison'!$T$64)</f>
        <v/>
      </c>
      <c r="F96" s="37">
        <f>IF($A96="","",'Bill Comparison'!$U$64)</f>
        <v/>
      </c>
    </row>
    <row r="97">
      <c r="A97" s="40">
        <f>IF('Bill Comparison'!$A$65="","",'Bill Comparison'!$A$65)</f>
        <v/>
      </c>
      <c r="B97" s="40">
        <f>IF($A97="","",'Bill Comparison'!$B$65)</f>
        <v/>
      </c>
      <c r="C97" s="40">
        <f>IF($A97="","",'Bill Comparison'!$C$65)</f>
        <v/>
      </c>
      <c r="D97" s="40">
        <f>IF($A97="","",'Bill Comparison'!$D$65)</f>
        <v/>
      </c>
      <c r="E97" s="41">
        <f>IF($A97="","",'Bill Comparison'!$T$65)</f>
        <v/>
      </c>
      <c r="F97" s="41">
        <f>IF($A97="","",'Bill Comparison'!$U$65)</f>
        <v/>
      </c>
    </row>
    <row r="98">
      <c r="A98" s="35">
        <f>IF('Bill Comparison'!$A$66="","",'Bill Comparison'!$A$66)</f>
        <v/>
      </c>
      <c r="B98" s="35">
        <f>IF($A98="","",'Bill Comparison'!$B$66)</f>
        <v/>
      </c>
      <c r="C98" s="35">
        <f>IF($A98="","",'Bill Comparison'!$C$66)</f>
        <v/>
      </c>
      <c r="D98" s="35">
        <f>IF($A98="","",'Bill Comparison'!$D$66)</f>
        <v/>
      </c>
      <c r="E98" s="37">
        <f>IF($A98="","",'Bill Comparison'!$T$66)</f>
        <v/>
      </c>
      <c r="F98" s="37">
        <f>IF($A98="","",'Bill Comparison'!$U$66)</f>
        <v/>
      </c>
    </row>
    <row r="99">
      <c r="A99" s="40">
        <f>IF('Bill Comparison'!$A$67="","",'Bill Comparison'!$A$67)</f>
        <v/>
      </c>
      <c r="B99" s="40">
        <f>IF($A99="","",'Bill Comparison'!$B$67)</f>
        <v/>
      </c>
      <c r="C99" s="40">
        <f>IF($A99="","",'Bill Comparison'!$C$67)</f>
        <v/>
      </c>
      <c r="D99" s="40">
        <f>IF($A99="","",'Bill Comparison'!$D$67)</f>
        <v/>
      </c>
      <c r="E99" s="41">
        <f>IF($A99="","",'Bill Comparison'!$T$67)</f>
        <v/>
      </c>
      <c r="F99" s="41">
        <f>IF($A99="","",'Bill Comparison'!$U$67)</f>
        <v/>
      </c>
    </row>
    <row r="100">
      <c r="A100" s="35">
        <f>IF('Bill Comparison'!$A$68="","",'Bill Comparison'!$A$68)</f>
        <v/>
      </c>
      <c r="B100" s="35">
        <f>IF($A100="","",'Bill Comparison'!$B$68)</f>
        <v/>
      </c>
      <c r="C100" s="35">
        <f>IF($A100="","",'Bill Comparison'!$C$68)</f>
        <v/>
      </c>
      <c r="D100" s="35">
        <f>IF($A100="","",'Bill Comparison'!$D$68)</f>
        <v/>
      </c>
      <c r="E100" s="37">
        <f>IF($A100="","",'Bill Comparison'!$T$68)</f>
        <v/>
      </c>
      <c r="F100" s="37">
        <f>IF($A100="","",'Bill Comparison'!$U$68)</f>
        <v/>
      </c>
    </row>
    <row r="101">
      <c r="A101" s="40">
        <f>IF('Bill Comparison'!$A$69="","",'Bill Comparison'!$A$69)</f>
        <v/>
      </c>
      <c r="B101" s="40">
        <f>IF($A101="","",'Bill Comparison'!$B$69)</f>
        <v/>
      </c>
      <c r="C101" s="40">
        <f>IF($A101="","",'Bill Comparison'!$C$69)</f>
        <v/>
      </c>
      <c r="D101" s="40">
        <f>IF($A101="","",'Bill Comparison'!$D$69)</f>
        <v/>
      </c>
      <c r="E101" s="41">
        <f>IF($A101="","",'Bill Comparison'!$T$69)</f>
        <v/>
      </c>
      <c r="F101" s="41">
        <f>IF($A101="","",'Bill Comparison'!$U$69)</f>
        <v/>
      </c>
    </row>
    <row r="102">
      <c r="A102" s="35">
        <f>IF('Bill Comparison'!$A$70="","",'Bill Comparison'!$A$70)</f>
        <v/>
      </c>
      <c r="B102" s="35">
        <f>IF($A102="","",'Bill Comparison'!$B$70)</f>
        <v/>
      </c>
      <c r="C102" s="35">
        <f>IF($A102="","",'Bill Comparison'!$C$70)</f>
        <v/>
      </c>
      <c r="D102" s="35">
        <f>IF($A102="","",'Bill Comparison'!$D$70)</f>
        <v/>
      </c>
      <c r="E102" s="37">
        <f>IF($A102="","",'Bill Comparison'!$T$70)</f>
        <v/>
      </c>
      <c r="F102" s="37">
        <f>IF($A102="","",'Bill Comparison'!$U$70)</f>
        <v/>
      </c>
    </row>
    <row r="103">
      <c r="A103" s="40">
        <f>IF('Bill Comparison'!$A$71="","",'Bill Comparison'!$A$71)</f>
        <v/>
      </c>
      <c r="B103" s="40">
        <f>IF($A103="","",'Bill Comparison'!$B$71)</f>
        <v/>
      </c>
      <c r="C103" s="40">
        <f>IF($A103="","",'Bill Comparison'!$C$71)</f>
        <v/>
      </c>
      <c r="D103" s="40">
        <f>IF($A103="","",'Bill Comparison'!$D$71)</f>
        <v/>
      </c>
      <c r="E103" s="41">
        <f>IF($A103="","",'Bill Comparison'!$T$71)</f>
        <v/>
      </c>
      <c r="F103" s="41">
        <f>IF($A103="","",'Bill Comparison'!$U$71)</f>
        <v/>
      </c>
    </row>
    <row r="104">
      <c r="A104" s="35">
        <f>IF('Bill Comparison'!$A$72="","",'Bill Comparison'!$A$72)</f>
        <v/>
      </c>
      <c r="B104" s="35">
        <f>IF($A104="","",'Bill Comparison'!$B$72)</f>
        <v/>
      </c>
      <c r="C104" s="35">
        <f>IF($A104="","",'Bill Comparison'!$C$72)</f>
        <v/>
      </c>
      <c r="D104" s="35">
        <f>IF($A104="","",'Bill Comparison'!$D$72)</f>
        <v/>
      </c>
      <c r="E104" s="37">
        <f>IF($A104="","",'Bill Comparison'!$T$72)</f>
        <v/>
      </c>
      <c r="F104" s="37">
        <f>IF($A104="","",'Bill Comparison'!$U$72)</f>
        <v/>
      </c>
    </row>
    <row r="105">
      <c r="A105" s="40">
        <f>IF('Bill Comparison'!$A$73="","",'Bill Comparison'!$A$73)</f>
        <v/>
      </c>
      <c r="B105" s="40">
        <f>IF($A105="","",'Bill Comparison'!$B$73)</f>
        <v/>
      </c>
      <c r="C105" s="40">
        <f>IF($A105="","",'Bill Comparison'!$C$73)</f>
        <v/>
      </c>
      <c r="D105" s="40">
        <f>IF($A105="","",'Bill Comparison'!$D$73)</f>
        <v/>
      </c>
      <c r="E105" s="41">
        <f>IF($A105="","",'Bill Comparison'!$T$73)</f>
        <v/>
      </c>
      <c r="F105" s="41">
        <f>IF($A105="","",'Bill Comparison'!$U$73)</f>
        <v/>
      </c>
    </row>
    <row r="106">
      <c r="A106" s="35">
        <f>IF('Bill Comparison'!$A$74="","",'Bill Comparison'!$A$74)</f>
        <v/>
      </c>
      <c r="B106" s="35">
        <f>IF($A106="","",'Bill Comparison'!$B$74)</f>
        <v/>
      </c>
      <c r="C106" s="35">
        <f>IF($A106="","",'Bill Comparison'!$C$74)</f>
        <v/>
      </c>
      <c r="D106" s="35">
        <f>IF($A106="","",'Bill Comparison'!$D$74)</f>
        <v/>
      </c>
      <c r="E106" s="37">
        <f>IF($A106="","",'Bill Comparison'!$T$74)</f>
        <v/>
      </c>
      <c r="F106" s="37">
        <f>IF($A106="","",'Bill Comparison'!$U$74)</f>
        <v/>
      </c>
    </row>
    <row r="107">
      <c r="A107" s="40">
        <f>IF('Bill Comparison'!$A$75="","",'Bill Comparison'!$A$75)</f>
        <v/>
      </c>
      <c r="B107" s="40">
        <f>IF($A107="","",'Bill Comparison'!$B$75)</f>
        <v/>
      </c>
      <c r="C107" s="40">
        <f>IF($A107="","",'Bill Comparison'!$C$75)</f>
        <v/>
      </c>
      <c r="D107" s="40">
        <f>IF($A107="","",'Bill Comparison'!$D$75)</f>
        <v/>
      </c>
      <c r="E107" s="41">
        <f>IF($A107="","",'Bill Comparison'!$T$75)</f>
        <v/>
      </c>
      <c r="F107" s="41">
        <f>IF($A107="","",'Bill Comparison'!$U$75)</f>
        <v/>
      </c>
    </row>
    <row r="108">
      <c r="A108" s="35">
        <f>IF('Bill Comparison'!$A$76="","",'Bill Comparison'!$A$76)</f>
        <v/>
      </c>
      <c r="B108" s="35">
        <f>IF($A108="","",'Bill Comparison'!$B$76)</f>
        <v/>
      </c>
      <c r="C108" s="35">
        <f>IF($A108="","",'Bill Comparison'!$C$76)</f>
        <v/>
      </c>
      <c r="D108" s="35">
        <f>IF($A108="","",'Bill Comparison'!$D$76)</f>
        <v/>
      </c>
      <c r="E108" s="37">
        <f>IF($A108="","",'Bill Comparison'!$T$76)</f>
        <v/>
      </c>
      <c r="F108" s="37">
        <f>IF($A108="","",'Bill Comparison'!$U$76)</f>
        <v/>
      </c>
    </row>
    <row r="109">
      <c r="A109" s="40">
        <f>IF('Bill Comparison'!$A$77="","",'Bill Comparison'!$A$77)</f>
        <v/>
      </c>
      <c r="B109" s="40">
        <f>IF($A109="","",'Bill Comparison'!$B$77)</f>
        <v/>
      </c>
      <c r="C109" s="40">
        <f>IF($A109="","",'Bill Comparison'!$C$77)</f>
        <v/>
      </c>
      <c r="D109" s="40">
        <f>IF($A109="","",'Bill Comparison'!$D$77)</f>
        <v/>
      </c>
      <c r="E109" s="41">
        <f>IF($A109="","",'Bill Comparison'!$T$77)</f>
        <v/>
      </c>
      <c r="F109" s="41">
        <f>IF($A109="","",'Bill Comparison'!$U$77)</f>
        <v/>
      </c>
    </row>
    <row r="110">
      <c r="A110" s="35">
        <f>IF('Bill Comparison'!$A$78="","",'Bill Comparison'!$A$78)</f>
        <v/>
      </c>
      <c r="B110" s="35">
        <f>IF($A110="","",'Bill Comparison'!$B$78)</f>
        <v/>
      </c>
      <c r="C110" s="35">
        <f>IF($A110="","",'Bill Comparison'!$C$78)</f>
        <v/>
      </c>
      <c r="D110" s="35">
        <f>IF($A110="","",'Bill Comparison'!$D$78)</f>
        <v/>
      </c>
      <c r="E110" s="37">
        <f>IF($A110="","",'Bill Comparison'!$T$78)</f>
        <v/>
      </c>
      <c r="F110" s="37">
        <f>IF($A110="","",'Bill Comparison'!$U$78)</f>
        <v/>
      </c>
    </row>
    <row r="111">
      <c r="A111" s="40">
        <f>IF('Bill Comparison'!$A$79="","",'Bill Comparison'!$A$79)</f>
        <v/>
      </c>
      <c r="B111" s="40">
        <f>IF($A111="","",'Bill Comparison'!$B$79)</f>
        <v/>
      </c>
      <c r="C111" s="40">
        <f>IF($A111="","",'Bill Comparison'!$C$79)</f>
        <v/>
      </c>
      <c r="D111" s="40">
        <f>IF($A111="","",'Bill Comparison'!$D$79)</f>
        <v/>
      </c>
      <c r="E111" s="41">
        <f>IF($A111="","",'Bill Comparison'!$T$79)</f>
        <v/>
      </c>
      <c r="F111" s="41">
        <f>IF($A111="","",'Bill Comparison'!$U$79)</f>
        <v/>
      </c>
    </row>
    <row r="112">
      <c r="A112" s="35">
        <f>IF('Bill Comparison'!$A$80="","",'Bill Comparison'!$A$80)</f>
        <v/>
      </c>
      <c r="B112" s="35">
        <f>IF($A112="","",'Bill Comparison'!$B$80)</f>
        <v/>
      </c>
      <c r="C112" s="35">
        <f>IF($A112="","",'Bill Comparison'!$C$80)</f>
        <v/>
      </c>
      <c r="D112" s="35">
        <f>IF($A112="","",'Bill Comparison'!$D$80)</f>
        <v/>
      </c>
      <c r="E112" s="37">
        <f>IF($A112="","",'Bill Comparison'!$T$80)</f>
        <v/>
      </c>
      <c r="F112" s="37">
        <f>IF($A112="","",'Bill Comparison'!$U$80)</f>
        <v/>
      </c>
    </row>
    <row r="113">
      <c r="A113" s="40">
        <f>IF('Bill Comparison'!$A$81="","",'Bill Comparison'!$A$81)</f>
        <v/>
      </c>
      <c r="B113" s="40">
        <f>IF($A113="","",'Bill Comparison'!$B$81)</f>
        <v/>
      </c>
      <c r="C113" s="40">
        <f>IF($A113="","",'Bill Comparison'!$C$81)</f>
        <v/>
      </c>
      <c r="D113" s="40">
        <f>IF($A113="","",'Bill Comparison'!$D$81)</f>
        <v/>
      </c>
      <c r="E113" s="41">
        <f>IF($A113="","",'Bill Comparison'!$T$81)</f>
        <v/>
      </c>
      <c r="F113" s="41">
        <f>IF($A113="","",'Bill Comparison'!$U$81)</f>
        <v/>
      </c>
    </row>
    <row r="114">
      <c r="A114" s="35">
        <f>IF('Bill Comparison'!$A$82="","",'Bill Comparison'!$A$82)</f>
        <v/>
      </c>
      <c r="B114" s="35">
        <f>IF($A114="","",'Bill Comparison'!$B$82)</f>
        <v/>
      </c>
      <c r="C114" s="35">
        <f>IF($A114="","",'Bill Comparison'!$C$82)</f>
        <v/>
      </c>
      <c r="D114" s="35">
        <f>IF($A114="","",'Bill Comparison'!$D$82)</f>
        <v/>
      </c>
      <c r="E114" s="37">
        <f>IF($A114="","",'Bill Comparison'!$T$82)</f>
        <v/>
      </c>
      <c r="F114" s="37">
        <f>IF($A114="","",'Bill Comparison'!$U$82)</f>
        <v/>
      </c>
    </row>
    <row r="115">
      <c r="A115" s="40">
        <f>IF('Bill Comparison'!$A$83="","",'Bill Comparison'!$A$83)</f>
        <v/>
      </c>
      <c r="B115" s="40">
        <f>IF($A115="","",'Bill Comparison'!$B$83)</f>
        <v/>
      </c>
      <c r="C115" s="40">
        <f>IF($A115="","",'Bill Comparison'!$C$83)</f>
        <v/>
      </c>
      <c r="D115" s="40">
        <f>IF($A115="","",'Bill Comparison'!$D$83)</f>
        <v/>
      </c>
      <c r="E115" s="41">
        <f>IF($A115="","",'Bill Comparison'!$T$83)</f>
        <v/>
      </c>
      <c r="F115" s="41">
        <f>IF($A115="","",'Bill Comparison'!$U$83)</f>
        <v/>
      </c>
    </row>
    <row r="116">
      <c r="A116" s="35">
        <f>IF('Bill Comparison'!$A$84="","",'Bill Comparison'!$A$84)</f>
        <v/>
      </c>
      <c r="B116" s="35">
        <f>IF($A116="","",'Bill Comparison'!$B$84)</f>
        <v/>
      </c>
      <c r="C116" s="35">
        <f>IF($A116="","",'Bill Comparison'!$C$84)</f>
        <v/>
      </c>
      <c r="D116" s="35">
        <f>IF($A116="","",'Bill Comparison'!$D$84)</f>
        <v/>
      </c>
      <c r="E116" s="37">
        <f>IF($A116="","",'Bill Comparison'!$T$84)</f>
        <v/>
      </c>
      <c r="F116" s="37">
        <f>IF($A116="","",'Bill Comparison'!$U$84)</f>
        <v/>
      </c>
    </row>
    <row r="117">
      <c r="A117" s="40">
        <f>IF('Bill Comparison'!$A$85="","",'Bill Comparison'!$A$85)</f>
        <v/>
      </c>
      <c r="B117" s="40">
        <f>IF($A117="","",'Bill Comparison'!$B$85)</f>
        <v/>
      </c>
      <c r="C117" s="40">
        <f>IF($A117="","",'Bill Comparison'!$C$85)</f>
        <v/>
      </c>
      <c r="D117" s="40">
        <f>IF($A117="","",'Bill Comparison'!$D$85)</f>
        <v/>
      </c>
      <c r="E117" s="41">
        <f>IF($A117="","",'Bill Comparison'!$T$85)</f>
        <v/>
      </c>
      <c r="F117" s="41">
        <f>IF($A117="","",'Bill Comparison'!$U$85)</f>
        <v/>
      </c>
    </row>
    <row r="118">
      <c r="A118" s="35">
        <f>IF('Bill Comparison'!$A$86="","",'Bill Comparison'!$A$86)</f>
        <v/>
      </c>
      <c r="B118" s="35">
        <f>IF($A118="","",'Bill Comparison'!$B$86)</f>
        <v/>
      </c>
      <c r="C118" s="35">
        <f>IF($A118="","",'Bill Comparison'!$C$86)</f>
        <v/>
      </c>
      <c r="D118" s="35">
        <f>IF($A118="","",'Bill Comparison'!$D$86)</f>
        <v/>
      </c>
      <c r="E118" s="37">
        <f>IF($A118="","",'Bill Comparison'!$T$86)</f>
        <v/>
      </c>
      <c r="F118" s="37">
        <f>IF($A118="","",'Bill Comparison'!$U$86)</f>
        <v/>
      </c>
    </row>
    <row r="119">
      <c r="A119" s="40">
        <f>IF('Bill Comparison'!$A$87="","",'Bill Comparison'!$A$87)</f>
        <v/>
      </c>
      <c r="B119" s="40">
        <f>IF($A119="","",'Bill Comparison'!$B$87)</f>
        <v/>
      </c>
      <c r="C119" s="40">
        <f>IF($A119="","",'Bill Comparison'!$C$87)</f>
        <v/>
      </c>
      <c r="D119" s="40">
        <f>IF($A119="","",'Bill Comparison'!$D$87)</f>
        <v/>
      </c>
      <c r="E119" s="41">
        <f>IF($A119="","",'Bill Comparison'!$T$87)</f>
        <v/>
      </c>
      <c r="F119" s="41">
        <f>IF($A119="","",'Bill Comparison'!$U$87)</f>
        <v/>
      </c>
    </row>
    <row r="120">
      <c r="A120" s="35">
        <f>IF('Bill Comparison'!$A$88="","",'Bill Comparison'!$A$88)</f>
        <v/>
      </c>
      <c r="B120" s="35">
        <f>IF($A120="","",'Bill Comparison'!$B$88)</f>
        <v/>
      </c>
      <c r="C120" s="35">
        <f>IF($A120="","",'Bill Comparison'!$C$88)</f>
        <v/>
      </c>
      <c r="D120" s="35">
        <f>IF($A120="","",'Bill Comparison'!$D$88)</f>
        <v/>
      </c>
      <c r="E120" s="37">
        <f>IF($A120="","",'Bill Comparison'!$T$88)</f>
        <v/>
      </c>
      <c r="F120" s="37">
        <f>IF($A120="","",'Bill Comparison'!$U$88)</f>
        <v/>
      </c>
    </row>
    <row r="121">
      <c r="A121" s="40">
        <f>IF('Bill Comparison'!$A$89="","",'Bill Comparison'!$A$89)</f>
        <v/>
      </c>
      <c r="B121" s="40">
        <f>IF($A121="","",'Bill Comparison'!$B$89)</f>
        <v/>
      </c>
      <c r="C121" s="40">
        <f>IF($A121="","",'Bill Comparison'!$C$89)</f>
        <v/>
      </c>
      <c r="D121" s="40">
        <f>IF($A121="","",'Bill Comparison'!$D$89)</f>
        <v/>
      </c>
      <c r="E121" s="41">
        <f>IF($A121="","",'Bill Comparison'!$T$89)</f>
        <v/>
      </c>
      <c r="F121" s="41">
        <f>IF($A121="","",'Bill Comparison'!$U$89)</f>
        <v/>
      </c>
    </row>
    <row r="122">
      <c r="A122" s="35">
        <f>IF('Bill Comparison'!$A$90="","",'Bill Comparison'!$A$90)</f>
        <v/>
      </c>
      <c r="B122" s="35">
        <f>IF($A122="","",'Bill Comparison'!$B$90)</f>
        <v/>
      </c>
      <c r="C122" s="35">
        <f>IF($A122="","",'Bill Comparison'!$C$90)</f>
        <v/>
      </c>
      <c r="D122" s="35">
        <f>IF($A122="","",'Bill Comparison'!$D$90)</f>
        <v/>
      </c>
      <c r="E122" s="37">
        <f>IF($A122="","",'Bill Comparison'!$T$90)</f>
        <v/>
      </c>
      <c r="F122" s="37">
        <f>IF($A122="","",'Bill Comparison'!$U$90)</f>
        <v/>
      </c>
    </row>
    <row r="123">
      <c r="A123" s="40">
        <f>IF('Bill Comparison'!$A$91="","",'Bill Comparison'!$A$91)</f>
        <v/>
      </c>
      <c r="B123" s="40">
        <f>IF($A123="","",'Bill Comparison'!$B$91)</f>
        <v/>
      </c>
      <c r="C123" s="40">
        <f>IF($A123="","",'Bill Comparison'!$C$91)</f>
        <v/>
      </c>
      <c r="D123" s="40">
        <f>IF($A123="","",'Bill Comparison'!$D$91)</f>
        <v/>
      </c>
      <c r="E123" s="41">
        <f>IF($A123="","",'Bill Comparison'!$T$91)</f>
        <v/>
      </c>
      <c r="F123" s="41">
        <f>IF($A123="","",'Bill Comparison'!$U$91)</f>
        <v/>
      </c>
    </row>
    <row r="124">
      <c r="A124" s="35">
        <f>IF('Bill Comparison'!$A$92="","",'Bill Comparison'!$A$92)</f>
        <v/>
      </c>
      <c r="B124" s="35">
        <f>IF($A124="","",'Bill Comparison'!$B$92)</f>
        <v/>
      </c>
      <c r="C124" s="35">
        <f>IF($A124="","",'Bill Comparison'!$C$92)</f>
        <v/>
      </c>
      <c r="D124" s="35">
        <f>IF($A124="","",'Bill Comparison'!$D$92)</f>
        <v/>
      </c>
      <c r="E124" s="37">
        <f>IF($A124="","",'Bill Comparison'!$T$92)</f>
        <v/>
      </c>
      <c r="F124" s="37">
        <f>IF($A124="","",'Bill Comparison'!$U$92)</f>
        <v/>
      </c>
    </row>
    <row r="125">
      <c r="A125" s="40">
        <f>IF('Bill Comparison'!$A$93="","",'Bill Comparison'!$A$93)</f>
        <v/>
      </c>
      <c r="B125" s="40">
        <f>IF($A125="","",'Bill Comparison'!$B$93)</f>
        <v/>
      </c>
      <c r="C125" s="40">
        <f>IF($A125="","",'Bill Comparison'!$C$93)</f>
        <v/>
      </c>
      <c r="D125" s="40">
        <f>IF($A125="","",'Bill Comparison'!$D$93)</f>
        <v/>
      </c>
      <c r="E125" s="41">
        <f>IF($A125="","",'Bill Comparison'!$T$93)</f>
        <v/>
      </c>
      <c r="F125" s="41">
        <f>IF($A125="","",'Bill Comparison'!$U$93)</f>
        <v/>
      </c>
    </row>
    <row r="126">
      <c r="A126" s="35">
        <f>IF('Bill Comparison'!$A$94="","",'Bill Comparison'!$A$94)</f>
        <v/>
      </c>
      <c r="B126" s="35">
        <f>IF($A126="","",'Bill Comparison'!$B$94)</f>
        <v/>
      </c>
      <c r="C126" s="35">
        <f>IF($A126="","",'Bill Comparison'!$C$94)</f>
        <v/>
      </c>
      <c r="D126" s="35">
        <f>IF($A126="","",'Bill Comparison'!$D$94)</f>
        <v/>
      </c>
      <c r="E126" s="37">
        <f>IF($A126="","",'Bill Comparison'!$T$94)</f>
        <v/>
      </c>
      <c r="F126" s="37">
        <f>IF($A126="","",'Bill Comparison'!$U$94)</f>
        <v/>
      </c>
    </row>
    <row r="127">
      <c r="A127" s="40">
        <f>IF('Bill Comparison'!$A$95="","",'Bill Comparison'!$A$95)</f>
        <v/>
      </c>
      <c r="B127" s="40">
        <f>IF($A127="","",'Bill Comparison'!$B$95)</f>
        <v/>
      </c>
      <c r="C127" s="40">
        <f>IF($A127="","",'Bill Comparison'!$C$95)</f>
        <v/>
      </c>
      <c r="D127" s="40">
        <f>IF($A127="","",'Bill Comparison'!$D$95)</f>
        <v/>
      </c>
      <c r="E127" s="41">
        <f>IF($A127="","",'Bill Comparison'!$T$95)</f>
        <v/>
      </c>
      <c r="F127" s="41">
        <f>IF($A127="","",'Bill Comparison'!$U$95)</f>
        <v/>
      </c>
    </row>
    <row r="128">
      <c r="A128" s="35">
        <f>IF('Bill Comparison'!$A$96="","",'Bill Comparison'!$A$96)</f>
        <v/>
      </c>
      <c r="B128" s="35">
        <f>IF($A128="","",'Bill Comparison'!$B$96)</f>
        <v/>
      </c>
      <c r="C128" s="35">
        <f>IF($A128="","",'Bill Comparison'!$C$96)</f>
        <v/>
      </c>
      <c r="D128" s="35">
        <f>IF($A128="","",'Bill Comparison'!$D$96)</f>
        <v/>
      </c>
      <c r="E128" s="37">
        <f>IF($A128="","",'Bill Comparison'!$T$96)</f>
        <v/>
      </c>
      <c r="F128" s="37">
        <f>IF($A128="","",'Bill Comparison'!$U$96)</f>
        <v/>
      </c>
    </row>
    <row r="129">
      <c r="A129" s="40">
        <f>IF('Bill Comparison'!$A$97="","",'Bill Comparison'!$A$97)</f>
        <v/>
      </c>
      <c r="B129" s="40">
        <f>IF($A129="","",'Bill Comparison'!$B$97)</f>
        <v/>
      </c>
      <c r="C129" s="40">
        <f>IF($A129="","",'Bill Comparison'!$C$97)</f>
        <v/>
      </c>
      <c r="D129" s="40">
        <f>IF($A129="","",'Bill Comparison'!$D$97)</f>
        <v/>
      </c>
      <c r="E129" s="41">
        <f>IF($A129="","",'Bill Comparison'!$T$97)</f>
        <v/>
      </c>
      <c r="F129" s="41">
        <f>IF($A129="","",'Bill Comparison'!$U$97)</f>
        <v/>
      </c>
    </row>
    <row r="130">
      <c r="A130" s="35">
        <f>IF('Bill Comparison'!$A$98="","",'Bill Comparison'!$A$98)</f>
        <v/>
      </c>
      <c r="B130" s="35">
        <f>IF($A130="","",'Bill Comparison'!$B$98)</f>
        <v/>
      </c>
      <c r="C130" s="35">
        <f>IF($A130="","",'Bill Comparison'!$C$98)</f>
        <v/>
      </c>
      <c r="D130" s="35">
        <f>IF($A130="","",'Bill Comparison'!$D$98)</f>
        <v/>
      </c>
      <c r="E130" s="37">
        <f>IF($A130="","",'Bill Comparison'!$T$98)</f>
        <v/>
      </c>
      <c r="F130" s="37">
        <f>IF($A130="","",'Bill Comparison'!$U$98)</f>
        <v/>
      </c>
    </row>
    <row r="131">
      <c r="A131" s="40">
        <f>IF('Bill Comparison'!$A$99="","",'Bill Comparison'!$A$99)</f>
        <v/>
      </c>
      <c r="B131" s="40">
        <f>IF($A131="","",'Bill Comparison'!$B$99)</f>
        <v/>
      </c>
      <c r="C131" s="40">
        <f>IF($A131="","",'Bill Comparison'!$C$99)</f>
        <v/>
      </c>
      <c r="D131" s="40">
        <f>IF($A131="","",'Bill Comparison'!$D$99)</f>
        <v/>
      </c>
      <c r="E131" s="41">
        <f>IF($A131="","",'Bill Comparison'!$T$99)</f>
        <v/>
      </c>
      <c r="F131" s="41">
        <f>IF($A131="","",'Bill Comparison'!$U$99)</f>
        <v/>
      </c>
    </row>
    <row r="132">
      <c r="A132" s="35">
        <f>IF('Bill Comparison'!$A$100="","",'Bill Comparison'!$A$100)</f>
        <v/>
      </c>
      <c r="B132" s="35">
        <f>IF($A132="","",'Bill Comparison'!$B$100)</f>
        <v/>
      </c>
      <c r="C132" s="35">
        <f>IF($A132="","",'Bill Comparison'!$C$100)</f>
        <v/>
      </c>
      <c r="D132" s="35">
        <f>IF($A132="","",'Bill Comparison'!$D$100)</f>
        <v/>
      </c>
      <c r="E132" s="37">
        <f>IF($A132="","",'Bill Comparison'!$T$100)</f>
        <v/>
      </c>
      <c r="F132" s="37">
        <f>IF($A132="","",'Bill Comparison'!$U$100)</f>
        <v/>
      </c>
    </row>
    <row r="133">
      <c r="A133" s="40">
        <f>IF('Bill Comparison'!$A$101="","",'Bill Comparison'!$A$101)</f>
        <v/>
      </c>
      <c r="B133" s="40">
        <f>IF($A133="","",'Bill Comparison'!$B$101)</f>
        <v/>
      </c>
      <c r="C133" s="40">
        <f>IF($A133="","",'Bill Comparison'!$C$101)</f>
        <v/>
      </c>
      <c r="D133" s="40">
        <f>IF($A133="","",'Bill Comparison'!$D$101)</f>
        <v/>
      </c>
      <c r="E133" s="41">
        <f>IF($A133="","",'Bill Comparison'!$T$101)</f>
        <v/>
      </c>
      <c r="F133" s="41">
        <f>IF($A133="","",'Bill Comparison'!$U$101)</f>
        <v/>
      </c>
    </row>
    <row r="134">
      <c r="A134" s="35">
        <f>IF('Bill Comparison'!$A$102="","",'Bill Comparison'!$A$102)</f>
        <v/>
      </c>
      <c r="B134" s="35">
        <f>IF($A134="","",'Bill Comparison'!$B$102)</f>
        <v/>
      </c>
      <c r="C134" s="35">
        <f>IF($A134="","",'Bill Comparison'!$C$102)</f>
        <v/>
      </c>
      <c r="D134" s="35">
        <f>IF($A134="","",'Bill Comparison'!$D$102)</f>
        <v/>
      </c>
      <c r="E134" s="37">
        <f>IF($A134="","",'Bill Comparison'!$T$102)</f>
        <v/>
      </c>
      <c r="F134" s="37">
        <f>IF($A134="","",'Bill Comparison'!$U$102)</f>
        <v/>
      </c>
    </row>
    <row r="135">
      <c r="A135" s="40">
        <f>IF('Bill Comparison'!$A$103="","",'Bill Comparison'!$A$103)</f>
        <v/>
      </c>
      <c r="B135" s="40">
        <f>IF($A135="","",'Bill Comparison'!$B$103)</f>
        <v/>
      </c>
      <c r="C135" s="40">
        <f>IF($A135="","",'Bill Comparison'!$C$103)</f>
        <v/>
      </c>
      <c r="D135" s="40">
        <f>IF($A135="","",'Bill Comparison'!$D$103)</f>
        <v/>
      </c>
      <c r="E135" s="41">
        <f>IF($A135="","",'Bill Comparison'!$T$103)</f>
        <v/>
      </c>
      <c r="F135" s="41">
        <f>IF($A135="","",'Bill Comparison'!$U$103)</f>
        <v/>
      </c>
    </row>
    <row r="136">
      <c r="A136" s="35">
        <f>IF('Bill Comparison'!$A$104="","",'Bill Comparison'!$A$104)</f>
        <v/>
      </c>
      <c r="B136" s="35">
        <f>IF($A136="","",'Bill Comparison'!$B$104)</f>
        <v/>
      </c>
      <c r="C136" s="35">
        <f>IF($A136="","",'Bill Comparison'!$C$104)</f>
        <v/>
      </c>
      <c r="D136" s="35">
        <f>IF($A136="","",'Bill Comparison'!$D$104)</f>
        <v/>
      </c>
      <c r="E136" s="37">
        <f>IF($A136="","",'Bill Comparison'!$T$104)</f>
        <v/>
      </c>
      <c r="F136" s="37">
        <f>IF($A136="","",'Bill Comparison'!$U$104)</f>
        <v/>
      </c>
    </row>
    <row r="137">
      <c r="A137" s="40">
        <f>IF('Bill Comparison'!$A$105="","",'Bill Comparison'!$A$105)</f>
        <v/>
      </c>
      <c r="B137" s="40">
        <f>IF($A137="","",'Bill Comparison'!$B$105)</f>
        <v/>
      </c>
      <c r="C137" s="40">
        <f>IF($A137="","",'Bill Comparison'!$C$105)</f>
        <v/>
      </c>
      <c r="D137" s="40">
        <f>IF($A137="","",'Bill Comparison'!$D$105)</f>
        <v/>
      </c>
      <c r="E137" s="41">
        <f>IF($A137="","",'Bill Comparison'!$T$105)</f>
        <v/>
      </c>
      <c r="F137" s="41">
        <f>IF($A137="","",'Bill Comparison'!$U$105)</f>
        <v/>
      </c>
    </row>
    <row r="138">
      <c r="A138" s="35">
        <f>IF('Bill Comparison'!$A$106="","",'Bill Comparison'!$A$106)</f>
        <v/>
      </c>
      <c r="B138" s="35">
        <f>IF($A138="","",'Bill Comparison'!$B$106)</f>
        <v/>
      </c>
      <c r="C138" s="35">
        <f>IF($A138="","",'Bill Comparison'!$C$106)</f>
        <v/>
      </c>
      <c r="D138" s="35">
        <f>IF($A138="","",'Bill Comparison'!$D$106)</f>
        <v/>
      </c>
      <c r="E138" s="37">
        <f>IF($A138="","",'Bill Comparison'!$T$106)</f>
        <v/>
      </c>
      <c r="F138" s="37">
        <f>IF($A138="","",'Bill Comparison'!$U$106)</f>
        <v/>
      </c>
    </row>
    <row r="139">
      <c r="A139" s="40">
        <f>IF('Bill Comparison'!$A$107="","",'Bill Comparison'!$A$107)</f>
        <v/>
      </c>
      <c r="B139" s="40">
        <f>IF($A139="","",'Bill Comparison'!$B$107)</f>
        <v/>
      </c>
      <c r="C139" s="40">
        <f>IF($A139="","",'Bill Comparison'!$C$107)</f>
        <v/>
      </c>
      <c r="D139" s="40">
        <f>IF($A139="","",'Bill Comparison'!$D$107)</f>
        <v/>
      </c>
      <c r="E139" s="41">
        <f>IF($A139="","",'Bill Comparison'!$T$107)</f>
        <v/>
      </c>
      <c r="F139" s="41">
        <f>IF($A139="","",'Bill Comparison'!$U$107)</f>
        <v/>
      </c>
    </row>
    <row r="140">
      <c r="A140" s="35">
        <f>IF('Bill Comparison'!$A$108="","",'Bill Comparison'!$A$108)</f>
        <v/>
      </c>
      <c r="B140" s="35">
        <f>IF($A140="","",'Bill Comparison'!$B$108)</f>
        <v/>
      </c>
      <c r="C140" s="35">
        <f>IF($A140="","",'Bill Comparison'!$C$108)</f>
        <v/>
      </c>
      <c r="D140" s="35">
        <f>IF($A140="","",'Bill Comparison'!$D$108)</f>
        <v/>
      </c>
      <c r="E140" s="37">
        <f>IF($A140="","",'Bill Comparison'!$T$108)</f>
        <v/>
      </c>
      <c r="F140" s="37">
        <f>IF($A140="","",'Bill Comparison'!$U$108)</f>
        <v/>
      </c>
    </row>
    <row r="141">
      <c r="A141" s="40">
        <f>IF('Bill Comparison'!$A$109="","",'Bill Comparison'!$A$109)</f>
        <v/>
      </c>
      <c r="B141" s="40">
        <f>IF($A141="","",'Bill Comparison'!$B$109)</f>
        <v/>
      </c>
      <c r="C141" s="40">
        <f>IF($A141="","",'Bill Comparison'!$C$109)</f>
        <v/>
      </c>
      <c r="D141" s="40">
        <f>IF($A141="","",'Bill Comparison'!$D$109)</f>
        <v/>
      </c>
      <c r="E141" s="41">
        <f>IF($A141="","",'Bill Comparison'!$T$109)</f>
        <v/>
      </c>
      <c r="F141" s="41">
        <f>IF($A141="","",'Bill Comparison'!$U$109)</f>
        <v/>
      </c>
    </row>
  </sheetData>
  <autoFilter ref="A41:F141"/>
  <mergeCells count="1">
    <mergeCell ref="A1:R1"/>
  </mergeCells>
  <conditionalFormatting sqref="E42:E141">
    <cfRule type="cellIs" priority="1" operator="equal" dxfId="0">
      <formula>MIN($E$42:$E$141)</formula>
    </cfRule>
    <cfRule type="cellIs" priority="2" operator="greaterThan" dxfId="1">
      <formula>AVERAGE($E$42:$E$141)</formula>
    </cfRule>
  </conditionalFormatting>
  <pageMargins left="0.75" right="0.75" top="1" bottom="1" header="0.5" footer="0.5"/>
  <pageSetup orientation="landscape" fitToHeight="1" fitToWidth="1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showGridLines="0" zoomScale="80" zoomScaleNormal="8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2.23999999999999" customWidth="1" min="1" max="1"/>
    <col width="105" customWidth="1" min="2" max="2"/>
    <col width="4" customWidth="1" min="3" max="3"/>
    <col width="4" customWidth="1" min="4" max="4"/>
    <col width="4" customWidth="1" min="5" max="5"/>
    <col width="4" customWidth="1" min="6" max="6"/>
    <col width="4" customWidth="1" min="7" max="7"/>
    <col width="4" customWidth="1" min="8" max="8"/>
  </cols>
  <sheetData>
    <row r="1" ht="28" customHeight="1">
      <c r="A1" s="29" t="inlineStr">
        <is>
          <t>Electricity Bill Comparison | Instructions</t>
        </is>
      </c>
    </row>
    <row r="2"/>
    <row r="3">
      <c r="A3" s="36" t="inlineStr">
        <is>
          <t>Step</t>
        </is>
      </c>
      <c r="B3" s="36" t="inlineStr">
        <is>
          <t>Guidance</t>
        </is>
      </c>
    </row>
    <row r="4" ht="34" customHeight="1">
      <c r="A4" s="38" t="inlineStr">
        <is>
          <t>1</t>
        </is>
      </c>
      <c r="B4" s="35" t="inlineStr">
        <is>
          <t>Replace the yellow input cells in Bill Comparison with figures from current retailer Energy Price Fact Sheets.</t>
        </is>
      </c>
    </row>
    <row r="5" ht="34" customHeight="1">
      <c r="A5" s="42" t="inlineStr">
        <is>
          <t>2</t>
        </is>
      </c>
      <c r="B5" s="40" t="inlineStr">
        <is>
          <t>Confirm the relevant state, distributor and tariff structure for the address being compared.</t>
        </is>
      </c>
    </row>
    <row r="6" ht="34" customHeight="1">
      <c r="A6" s="38" t="inlineStr">
        <is>
          <t>3</t>
        </is>
      </c>
      <c r="B6" s="35" t="inlineStr">
        <is>
          <t>Enter estimated annual usage from electricity bills, smart-meter data or a reasonable household estimate.</t>
        </is>
      </c>
    </row>
    <row r="7" ht="34" customHeight="1">
      <c r="A7" s="42" t="inlineStr">
        <is>
          <t>4</t>
        </is>
      </c>
      <c r="B7" s="40" t="inlineStr">
        <is>
          <t>Include controlled-load usage only where applicable, such as electric hot water or dedicated heating tariffs.</t>
        </is>
      </c>
    </row>
    <row r="8" ht="34" customHeight="1">
      <c r="A8" s="38" t="inlineStr">
        <is>
          <t>5</t>
        </is>
      </c>
      <c r="B8" s="35" t="inlineStr">
        <is>
          <t>Enter solar export figures and feed-in tariff rates only when a solar system is installed.</t>
        </is>
      </c>
    </row>
    <row r="9" ht="34" customHeight="1">
      <c r="A9" s="42" t="inlineStr">
        <is>
          <t>6</t>
        </is>
      </c>
      <c r="B9" s="40" t="inlineStr">
        <is>
          <t>Check whether discounts are conditional, time-limited or applied before or after GST. Discount figures are shown for plan context.</t>
        </is>
      </c>
    </row>
    <row r="10" ht="34" customHeight="1">
      <c r="A10" s="38" t="inlineStr">
        <is>
          <t>7</t>
        </is>
      </c>
      <c r="B10" s="35" t="inlineStr">
        <is>
          <t>Electricity prices vary by address, tariff, distributor, meter type and contract terms.</t>
        </is>
      </c>
    </row>
    <row r="11" ht="34" customHeight="1">
      <c r="A11" s="42" t="inlineStr">
        <is>
          <t>8</t>
        </is>
      </c>
      <c r="B11" s="40" t="inlineStr">
        <is>
          <t>Compare these estimates with current retailer offers and review the Energy Made Easy website before making a decision.</t>
        </is>
      </c>
    </row>
    <row r="12" ht="34" customHeight="1">
      <c r="A12" s="38" t="inlineStr">
        <is>
          <t>9</t>
        </is>
      </c>
      <c r="B12" s="35" t="inlineStr">
        <is>
          <t>These estimates are not financial advice and are not a substitute for an official electricity quote.</t>
        </is>
      </c>
    </row>
    <row r="13"/>
    <row r="14"/>
    <row r="15" ht="38" customHeight="1">
      <c r="A15" s="31" t="inlineStr">
        <is>
          <t>Workbook notes</t>
        </is>
      </c>
      <c r="B15" s="35" t="inlineStr">
        <is>
          <t>Formula columns calculate estimated costs using the editable GST rate and days-per-year assumptions shown on the Bill Comparison sheet.</t>
        </is>
      </c>
    </row>
  </sheetData>
  <mergeCells count="1">
    <mergeCell ref="A1:H1"/>
  </mergeCell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2026-09-23T15:04:43Z</dcterms:created>
  <dcterms:modified xmlns:dcterms="http://purl.org/dc/terms/" xmlns:xsi="http://www.w3.org/2001/XMLSchema-instance" xsi:type="dcterms:W3CDTF">2026-09-23T15:04:43Z</dcterms:modified>
</cp:coreProperties>
</file>