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el Purchases" sheetId="1" state="visible" r:id="rId1"/>
    <sheet xmlns:r="http://schemas.openxmlformats.org/officeDocument/2006/relationships" name="Rebate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$#,##0.00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sz val="11"/>
    </font>
    <font>
      <name val="Calibri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6" borderId="1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4" borderId="0" pivotButton="0" quotePrefix="0" xfId="0"/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3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2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2" fontId="0" fillId="0" borderId="1" pivotButton="0" quotePrefix="0" xfId="0"/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3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0" fontId="3" fillId="6" borderId="1" applyAlignment="1" pivotButton="0" quotePrefix="0" xfId="0">
      <alignment horizontal="left" vertical="center" wrapText="1"/>
    </xf>
    <xf numFmtId="3" fontId="4" fillId="6" borderId="1" pivotButton="0" quotePrefix="0" xfId="0"/>
    <xf numFmtId="165" fontId="4" fillId="6" borderId="1" pivotButton="0" quotePrefix="0" xfId="0"/>
    <xf numFmtId="0" fontId="1" fillId="0" borderId="0" pivotButton="0" quotePrefix="0" xfId="0"/>
    <xf numFmtId="0" fontId="3" fillId="6" borderId="0" pivotButton="0" quotePrefix="0" xfId="0"/>
    <xf numFmtId="0" fontId="5" fillId="4" borderId="1" pivotButton="0" quotePrefix="0" xfId="0"/>
    <xf numFmtId="3" fontId="4" fillId="4" borderId="1" pivotButton="0" quotePrefix="0" xfId="0"/>
    <xf numFmtId="0" fontId="4" fillId="4" borderId="1" pivotButton="0" quotePrefix="0" xfId="0"/>
    <xf numFmtId="0" fontId="5" fillId="5" borderId="1" pivotButton="0" quotePrefix="0" xfId="0"/>
    <xf numFmtId="165" fontId="4" fillId="5" borderId="1" pivotButton="0" quotePrefix="0" xfId="0"/>
    <xf numFmtId="3" fontId="0" fillId="0" borderId="1" pivotButton="0" quotePrefix="0" xfId="0"/>
    <xf numFmtId="165" fontId="0" fillId="0" borderId="1" pivotButton="0" quotePrefix="0" xfId="0"/>
    <xf numFmtId="165" fontId="4" fillId="4" borderId="1" pivotButton="0" quotePrefix="0" xfId="0"/>
    <xf numFmtId="166" fontId="4" fillId="5" borderId="1" pivotButton="0" quotePrefix="0" xfId="0"/>
    <xf numFmtId="1" fontId="4" fillId="4" borderId="1" pivotButton="0" quotePrefix="0" xfId="0"/>
    <xf numFmtId="1" fontId="4" fillId="5" borderId="1" pivotButton="0" quotePrefix="0" xfId="0"/>
    <xf numFmtId="0" fontId="4" fillId="5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0" fillId="0" borderId="4" pivotButton="0" quotePrefix="0" xfId="0"/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4" fillId="6" borderId="1" pivotButton="0" quotePrefix="0" xfId="0"/>
    <xf numFmtId="165" fontId="4" fillId="5" borderId="1" pivotButton="0" quotePrefix="0" xfId="0"/>
    <xf numFmtId="165" fontId="0" fillId="0" borderId="1" pivotButton="0" quotePrefix="0" xfId="0"/>
    <xf numFmtId="165" fontId="4" fillId="4" borderId="1" pivotButton="0" quotePrefix="0" xfId="0"/>
    <xf numFmtId="166" fontId="4" fillId="5" borderId="1" pivotButton="0" quotePrefix="0" xfId="0"/>
  </cellXfs>
  <cellStyles count="1">
    <cellStyle name="Normal" xfId="0" builtinId="0" hidden="0"/>
  </cellStyles>
  <dxfs count="3">
    <dxf>
      <font>
        <name val="Calibri"/>
        <b val="1"/>
        <color rgb="0022C55E"/>
        <sz val="11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1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Rebate Claimable by Vehicle/Equipment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'Rebate Summary'!B13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'Rebate Summary'!$A$14:$A$23</f>
            </numRef>
          </cat>
          <val>
            <numRef>
              <f>'Rebate Summary'!$B$14:$B$23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Vehicle/Equipment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Rebate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Litres Purchased by Fuel Type</a:t>
            </a:r>
          </a:p>
        </rich>
      </tx>
    </title>
    <plotArea>
      <pieChart>
        <varyColors val="1"/>
        <ser>
          <idx val="0"/>
          <order val="0"/>
          <tx>
            <strRef>
              <f>'Rebate Summary'!E4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'Rebate Summary'!$D$5:$D$6</f>
            </numRef>
          </cat>
          <val>
            <numRef>
              <f>'Rebate Summary'!$E$5:$E$6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8" customWidth="1" min="3" max="3"/>
    <col width="10" customWidth="1" min="4" max="4"/>
    <col width="30" customWidth="1" min="5" max="5"/>
    <col width="16" customWidth="1" min="6" max="6"/>
    <col width="16" customWidth="1" min="7" max="7"/>
    <col width="16" customWidth="1" min="8" max="8"/>
    <col width="14" customWidth="1" min="9" max="9"/>
    <col width="16" customWidth="1" min="10" max="10"/>
    <col width="10" customWidth="1" min="11" max="11"/>
    <col width="14" customWidth="1" min="12" max="12"/>
    <col width="20" customWidth="1" min="13" max="13"/>
    <col width="32" customWidth="1" min="14" max="14"/>
    <col width="12" customWidth="1" min="15" max="15"/>
  </cols>
  <sheetData>
    <row r="1" ht="26" customHeight="1">
      <c r="A1" s="1" t="inlineStr">
        <is>
          <t>Farm Fuel Tax Credit Rebate Tracker — 2026</t>
        </is>
      </c>
    </row>
    <row r="2">
      <c r="A2" s="2" t="inlineStr">
        <is>
          <t>All figures in AUD. Fuel Tax Credit (FTC) rates shown are indicative — confirm current rates on ato.gov.au before lodging your BAS.</t>
        </is>
      </c>
    </row>
    <row r="3">
      <c r="N3" s="3" t="inlineStr">
        <is>
          <t>FTC Rate Table (indicative, cents/litre)</t>
        </is>
      </c>
      <c r="O3" s="42" t="n"/>
    </row>
    <row r="4">
      <c r="A4" s="5" t="inlineStr">
        <is>
          <t>Date</t>
        </is>
      </c>
      <c r="B4" s="5" t="inlineStr">
        <is>
          <t>Vehicle/Equipment</t>
        </is>
      </c>
      <c r="C4" s="5" t="inlineStr">
        <is>
          <t>Farm/Location</t>
        </is>
      </c>
      <c r="D4" s="5" t="inlineStr">
        <is>
          <t>Fuel Type</t>
        </is>
      </c>
      <c r="E4" s="5" t="inlineStr">
        <is>
          <t>Activity Type</t>
        </is>
      </c>
      <c r="F4" s="5" t="inlineStr">
        <is>
          <t>Litres Purchased</t>
        </is>
      </c>
      <c r="G4" s="5" t="inlineStr">
        <is>
          <t>Price per Litre ($)</t>
        </is>
      </c>
      <c r="H4" s="5" t="inlineStr">
        <is>
          <t>Total Fuel Cost ($)</t>
        </is>
      </c>
      <c r="I4" s="5" t="inlineStr">
        <is>
          <t>FTC Rate (c/L)</t>
        </is>
      </c>
      <c r="J4" s="5" t="inlineStr">
        <is>
          <t>Rebate Claimable ($)</t>
        </is>
      </c>
      <c r="K4" s="5" t="inlineStr">
        <is>
          <t>Eligible</t>
        </is>
      </c>
      <c r="L4" s="5" t="inlineStr">
        <is>
          <t>BAS Quarter</t>
        </is>
      </c>
      <c r="M4" s="5" t="inlineStr">
        <is>
          <t>Notes</t>
        </is>
      </c>
      <c r="N4" s="6" t="inlineStr">
        <is>
          <t>Activity Type</t>
        </is>
      </c>
      <c r="O4" s="6" t="inlineStr">
        <is>
          <t>Rate (c/L)</t>
        </is>
      </c>
    </row>
    <row r="5">
      <c r="A5" s="43" t="n">
        <v>46036</v>
      </c>
      <c r="B5" s="8" t="inlineStr">
        <is>
          <t>Tractor - John Deere 8R</t>
        </is>
      </c>
      <c r="C5" s="8" t="inlineStr">
        <is>
          <t>Dubbo, NSW</t>
        </is>
      </c>
      <c r="D5" s="9" t="inlineStr">
        <is>
          <t>Diesel</t>
        </is>
      </c>
      <c r="E5" s="9" t="inlineStr">
        <is>
          <t>Off-Road - Agriculture</t>
        </is>
      </c>
      <c r="F5" s="10" t="n">
        <v>480</v>
      </c>
      <c r="G5" s="44" t="n">
        <v>1.92</v>
      </c>
      <c r="H5" s="45">
        <f>F5*G5</f>
        <v/>
      </c>
      <c r="I5" s="13">
        <f>IFERROR(VLOOKUP(E5,$N$5:$O$7,2,FALSE),0)</f>
        <v/>
      </c>
      <c r="J5" s="45">
        <f>ROUND(F5*I5/100,2)</f>
        <v/>
      </c>
      <c r="K5" s="9">
        <f>IF(I5&gt;0,"Yes","No")</f>
        <v/>
      </c>
      <c r="L5" s="9" t="inlineStr">
        <is>
          <t>Q2 2025-26</t>
        </is>
      </c>
      <c r="M5" s="8" t="inlineStr"/>
      <c r="N5" s="14" t="inlineStr">
        <is>
          <t>Off-Road - Agriculture</t>
        </is>
      </c>
      <c r="O5" s="15" t="n">
        <v>20.5</v>
      </c>
    </row>
    <row r="6">
      <c r="A6" s="46" t="n">
        <v>46044</v>
      </c>
      <c r="B6" s="17" t="inlineStr">
        <is>
          <t>Header - Case IH 7250</t>
        </is>
      </c>
      <c r="C6" s="17" t="inlineStr">
        <is>
          <t>Dubbo, NSW</t>
        </is>
      </c>
      <c r="D6" s="18" t="inlineStr">
        <is>
          <t>Diesel</t>
        </is>
      </c>
      <c r="E6" s="18" t="inlineStr">
        <is>
          <t>Off-Road - Agriculture</t>
        </is>
      </c>
      <c r="F6" s="19" t="n">
        <v>650</v>
      </c>
      <c r="G6" s="47" t="n">
        <v>1.9</v>
      </c>
      <c r="H6" s="45">
        <f>F6*G6</f>
        <v/>
      </c>
      <c r="I6" s="13">
        <f>IFERROR(VLOOKUP(E6,$N$5:$O$7,2,FALSE),0)</f>
        <v/>
      </c>
      <c r="J6" s="45">
        <f>ROUND(F6*I6/100,2)</f>
        <v/>
      </c>
      <c r="K6" s="18">
        <f>IF(I6&gt;0,"Yes","No")</f>
        <v/>
      </c>
      <c r="L6" s="18" t="inlineStr">
        <is>
          <t>Q2 2025-26</t>
        </is>
      </c>
      <c r="M6" s="17" t="inlineStr"/>
      <c r="N6" s="14" t="inlineStr">
        <is>
          <t>On-Road - Heavy Vehicle (&gt;4.5t GVM)</t>
        </is>
      </c>
      <c r="O6" s="15" t="n">
        <v>6.4</v>
      </c>
    </row>
    <row r="7">
      <c r="A7" s="43" t="n">
        <v>46056</v>
      </c>
      <c r="B7" s="8" t="inlineStr">
        <is>
          <t>Ute - Toyota Hilux</t>
        </is>
      </c>
      <c r="C7" s="8" t="inlineStr">
        <is>
          <t>Toowoomba, QLD</t>
        </is>
      </c>
      <c r="D7" s="9" t="inlineStr">
        <is>
          <t>Diesel</t>
        </is>
      </c>
      <c r="E7" s="9" t="inlineStr">
        <is>
          <t>On-Road - Light Vehicle</t>
        </is>
      </c>
      <c r="F7" s="10" t="n">
        <v>95</v>
      </c>
      <c r="G7" s="44" t="n">
        <v>1.95</v>
      </c>
      <c r="H7" s="45">
        <f>F7*G7</f>
        <v/>
      </c>
      <c r="I7" s="13">
        <f>IFERROR(VLOOKUP(E7,$N$5:$O$7,2,FALSE),0)</f>
        <v/>
      </c>
      <c r="J7" s="45">
        <f>ROUND(F7*I7/100,2)</f>
        <v/>
      </c>
      <c r="K7" s="9">
        <f>IF(I7&gt;0,"Yes","No")</f>
        <v/>
      </c>
      <c r="L7" s="9" t="inlineStr">
        <is>
          <t>Q2 2025-26</t>
        </is>
      </c>
      <c r="M7" s="8" t="inlineStr"/>
      <c r="N7" s="14" t="inlineStr">
        <is>
          <t>On-Road - Light Vehicle</t>
        </is>
      </c>
      <c r="O7" s="15" t="n">
        <v>0</v>
      </c>
    </row>
    <row r="8">
      <c r="A8" s="46" t="n">
        <v>46064</v>
      </c>
      <c r="B8" s="17" t="inlineStr">
        <is>
          <t>Truck - Isuzu FVR</t>
        </is>
      </c>
      <c r="C8" s="17" t="inlineStr">
        <is>
          <t>Wagga Wagga, NSW</t>
        </is>
      </c>
      <c r="D8" s="18" t="inlineStr">
        <is>
          <t>Diesel</t>
        </is>
      </c>
      <c r="E8" s="18" t="inlineStr">
        <is>
          <t>On-Road - Heavy Vehicle (&gt;4.5t GVM)</t>
        </is>
      </c>
      <c r="F8" s="19" t="n">
        <v>210</v>
      </c>
      <c r="G8" s="47" t="n">
        <v>1.93</v>
      </c>
      <c r="H8" s="45">
        <f>F8*G8</f>
        <v/>
      </c>
      <c r="I8" s="13">
        <f>IFERROR(VLOOKUP(E8,$N$5:$O$7,2,FALSE),0)</f>
        <v/>
      </c>
      <c r="J8" s="45">
        <f>ROUND(F8*I8/100,2)</f>
        <v/>
      </c>
      <c r="K8" s="18">
        <f>IF(I8&gt;0,"Yes","No")</f>
        <v/>
      </c>
      <c r="L8" s="18" t="inlineStr">
        <is>
          <t>Q2 2025-26</t>
        </is>
      </c>
      <c r="M8" s="17" t="inlineStr"/>
    </row>
    <row r="9">
      <c r="A9" s="43" t="n">
        <v>46072</v>
      </c>
      <c r="B9" s="8" t="inlineStr">
        <is>
          <t>Irrigation Pump - Diesel</t>
        </is>
      </c>
      <c r="C9" s="8" t="inlineStr">
        <is>
          <t>Shepparton, VIC</t>
        </is>
      </c>
      <c r="D9" s="9" t="inlineStr">
        <is>
          <t>Diesel</t>
        </is>
      </c>
      <c r="E9" s="9" t="inlineStr">
        <is>
          <t>Off-Road - Agriculture</t>
        </is>
      </c>
      <c r="F9" s="10" t="n">
        <v>320</v>
      </c>
      <c r="G9" s="44" t="n">
        <v>1.88</v>
      </c>
      <c r="H9" s="45">
        <f>F9*G9</f>
        <v/>
      </c>
      <c r="I9" s="13">
        <f>IFERROR(VLOOKUP(E9,$N$5:$O$7,2,FALSE),0)</f>
        <v/>
      </c>
      <c r="J9" s="45">
        <f>ROUND(F9*I9/100,2)</f>
        <v/>
      </c>
      <c r="K9" s="9">
        <f>IF(I9&gt;0,"Yes","No")</f>
        <v/>
      </c>
      <c r="L9" s="9" t="inlineStr">
        <is>
          <t>Q2 2025-26</t>
        </is>
      </c>
      <c r="M9" s="8" t="inlineStr"/>
    </row>
    <row r="10">
      <c r="A10" s="46" t="n">
        <v>46086</v>
      </c>
      <c r="B10" s="17" t="inlineStr">
        <is>
          <t>Quad Bike - Honda</t>
        </is>
      </c>
      <c r="C10" s="17" t="inlineStr">
        <is>
          <t>Dubbo, NSW</t>
        </is>
      </c>
      <c r="D10" s="18" t="inlineStr">
        <is>
          <t>Petrol</t>
        </is>
      </c>
      <c r="E10" s="18" t="inlineStr">
        <is>
          <t>Off-Road - Agriculture</t>
        </is>
      </c>
      <c r="F10" s="19" t="n">
        <v>60</v>
      </c>
      <c r="G10" s="47" t="n">
        <v>1.85</v>
      </c>
      <c r="H10" s="45">
        <f>F10*G10</f>
        <v/>
      </c>
      <c r="I10" s="13">
        <f>IFERROR(VLOOKUP(E10,$N$5:$O$7,2,FALSE),0)</f>
        <v/>
      </c>
      <c r="J10" s="45">
        <f>ROUND(F10*I10/100,2)</f>
        <v/>
      </c>
      <c r="K10" s="18">
        <f>IF(I10&gt;0,"Yes","No")</f>
        <v/>
      </c>
      <c r="L10" s="18" t="inlineStr">
        <is>
          <t>Q3 2025-26</t>
        </is>
      </c>
      <c r="M10" s="17" t="inlineStr"/>
    </row>
    <row r="11">
      <c r="A11" s="43" t="n">
        <v>46095</v>
      </c>
      <c r="B11" s="8" t="inlineStr">
        <is>
          <t>Truck - Kenworth T610</t>
        </is>
      </c>
      <c r="C11" s="8" t="inlineStr">
        <is>
          <t>Toowoomba, QLD</t>
        </is>
      </c>
      <c r="D11" s="9" t="inlineStr">
        <is>
          <t>Diesel</t>
        </is>
      </c>
      <c r="E11" s="9" t="inlineStr">
        <is>
          <t>On-Road - Heavy Vehicle (&gt;4.5t GVM)</t>
        </is>
      </c>
      <c r="F11" s="10" t="n">
        <v>540</v>
      </c>
      <c r="G11" s="44" t="n">
        <v>1.94</v>
      </c>
      <c r="H11" s="45">
        <f>F11*G11</f>
        <v/>
      </c>
      <c r="I11" s="13">
        <f>IFERROR(VLOOKUP(E11,$N$5:$O$7,2,FALSE),0)</f>
        <v/>
      </c>
      <c r="J11" s="45">
        <f>ROUND(F11*I11/100,2)</f>
        <v/>
      </c>
      <c r="K11" s="9">
        <f>IF(I11&gt;0,"Yes","No")</f>
        <v/>
      </c>
      <c r="L11" s="9" t="inlineStr">
        <is>
          <t>Q3 2025-26</t>
        </is>
      </c>
      <c r="M11" s="8" t="inlineStr"/>
    </row>
    <row r="12">
      <c r="A12" s="46" t="n">
        <v>46108</v>
      </c>
      <c r="B12" s="17" t="inlineStr">
        <is>
          <t>Tractor - New Holland T7</t>
        </is>
      </c>
      <c r="C12" s="17" t="inlineStr">
        <is>
          <t>Shepparton, VIC</t>
        </is>
      </c>
      <c r="D12" s="18" t="inlineStr">
        <is>
          <t>Diesel</t>
        </is>
      </c>
      <c r="E12" s="18" t="inlineStr">
        <is>
          <t>Off-Road - Agriculture</t>
        </is>
      </c>
      <c r="F12" s="19" t="n">
        <v>410</v>
      </c>
      <c r="G12" s="47" t="n">
        <v>1.91</v>
      </c>
      <c r="H12" s="45">
        <f>F12*G12</f>
        <v/>
      </c>
      <c r="I12" s="13">
        <f>IFERROR(VLOOKUP(E12,$N$5:$O$7,2,FALSE),0)</f>
        <v/>
      </c>
      <c r="J12" s="45">
        <f>ROUND(F12*I12/100,2)</f>
        <v/>
      </c>
      <c r="K12" s="18">
        <f>IF(I12&gt;0,"Yes","No")</f>
        <v/>
      </c>
      <c r="L12" s="18" t="inlineStr">
        <is>
          <t>Q3 2025-26</t>
        </is>
      </c>
      <c r="M12" s="17" t="inlineStr"/>
    </row>
    <row r="13">
      <c r="A13" s="43" t="n">
        <v>46114</v>
      </c>
      <c r="B13" s="8" t="inlineStr">
        <is>
          <t>Ute - Ford Ranger</t>
        </is>
      </c>
      <c r="C13" s="8" t="inlineStr">
        <is>
          <t>Wagga Wagga, NSW</t>
        </is>
      </c>
      <c r="D13" s="9" t="inlineStr">
        <is>
          <t>Diesel</t>
        </is>
      </c>
      <c r="E13" s="9" t="inlineStr">
        <is>
          <t>On-Road - Light Vehicle</t>
        </is>
      </c>
      <c r="F13" s="10" t="n">
        <v>88</v>
      </c>
      <c r="G13" s="44" t="n">
        <v>1.96</v>
      </c>
      <c r="H13" s="45">
        <f>F13*G13</f>
        <v/>
      </c>
      <c r="I13" s="13">
        <f>IFERROR(VLOOKUP(E13,$N$5:$O$7,2,FALSE),0)</f>
        <v/>
      </c>
      <c r="J13" s="45">
        <f>ROUND(F13*I13/100,2)</f>
        <v/>
      </c>
      <c r="K13" s="9">
        <f>IF(I13&gt;0,"Yes","No")</f>
        <v/>
      </c>
      <c r="L13" s="9" t="inlineStr">
        <is>
          <t>Q3 2025-26</t>
        </is>
      </c>
      <c r="M13" s="8" t="inlineStr"/>
    </row>
    <row r="14">
      <c r="A14" s="46" t="n">
        <v>46122</v>
      </c>
      <c r="B14" s="17" t="inlineStr">
        <is>
          <t>Generator - Diesel Genset</t>
        </is>
      </c>
      <c r="C14" s="17" t="inlineStr">
        <is>
          <t>Dubbo, NSW</t>
        </is>
      </c>
      <c r="D14" s="18" t="inlineStr">
        <is>
          <t>Diesel</t>
        </is>
      </c>
      <c r="E14" s="18" t="inlineStr">
        <is>
          <t>Off-Road - Agriculture</t>
        </is>
      </c>
      <c r="F14" s="19" t="n">
        <v>150</v>
      </c>
      <c r="G14" s="47" t="n">
        <v>1.89</v>
      </c>
      <c r="H14" s="45">
        <f>F14*G14</f>
        <v/>
      </c>
      <c r="I14" s="13">
        <f>IFERROR(VLOOKUP(E14,$N$5:$O$7,2,FALSE),0)</f>
        <v/>
      </c>
      <c r="J14" s="45">
        <f>ROUND(F14*I14/100,2)</f>
        <v/>
      </c>
      <c r="K14" s="18">
        <f>IF(I14&gt;0,"Yes","No")</f>
        <v/>
      </c>
      <c r="L14" s="18" t="inlineStr">
        <is>
          <t>Q3 2025-26</t>
        </is>
      </c>
      <c r="M14" s="17" t="inlineStr"/>
    </row>
    <row r="15">
      <c r="A15" s="21" t="n"/>
      <c r="B15" s="22" t="inlineStr">
        <is>
          <t>TOTALS</t>
        </is>
      </c>
      <c r="C15" s="21" t="n"/>
      <c r="D15" s="21" t="n"/>
      <c r="E15" s="21" t="n"/>
      <c r="F15" s="23">
        <f>SUM(F5:F14)</f>
        <v/>
      </c>
      <c r="G15" s="48">
        <f>IFERROR(AVERAGE(G5:G14),0)</f>
        <v/>
      </c>
      <c r="H15" s="48">
        <f>SUM(H5:H14)</f>
        <v/>
      </c>
      <c r="I15" s="21" t="n"/>
      <c r="J15" s="48">
        <f>SUM(J5:J14)</f>
        <v/>
      </c>
      <c r="K15" s="21" t="n"/>
      <c r="L15" s="21" t="n"/>
      <c r="M15" s="21" t="n"/>
    </row>
  </sheetData>
  <mergeCells count="3">
    <mergeCell ref="A1:M1"/>
    <mergeCell ref="A2:M2"/>
    <mergeCell ref="N3:O3"/>
  </mergeCells>
  <conditionalFormatting sqref="K5:K14">
    <cfRule type="expression" priority="1" dxfId="0" stopIfTrue="1">
      <formula>K5="Yes"</formula>
    </cfRule>
    <cfRule type="expression" priority="2" dxfId="1" stopIfTrue="1">
      <formula>K5="No"</formula>
    </cfRule>
  </conditionalFormatting>
  <conditionalFormatting sqref="J5:J14">
    <cfRule type="cellIs" priority="3" operator="greaterThan" dxfId="2">
      <formula>0</formula>
    </cfRule>
  </conditionalFormatting>
  <dataValidations count="2">
    <dataValidation sqref="E5:E14" showErrorMessage="1" showInputMessage="1" allowBlank="1" type="list">
      <formula1>"Off-Road - Agriculture,On-Road - Heavy Vehicle (&gt;4.5t GVM),On-Road - Light Vehicle"</formula1>
    </dataValidation>
    <dataValidation sqref="D5:D14" showErrorMessage="1" showInputMessage="1" allowBlank="1" type="list">
      <formula1>"Diesel,Petrol"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4" customWidth="1" min="3" max="3"/>
    <col width="22" customWidth="1" min="4" max="4"/>
    <col width="16" customWidth="1" min="5" max="5"/>
    <col width="16" customWidth="1" min="6" max="6"/>
  </cols>
  <sheetData>
    <row r="1" ht="26" customHeight="1">
      <c r="A1" s="25" t="inlineStr">
        <is>
          <t>Fuel Rebate Summary Dashboard</t>
        </is>
      </c>
    </row>
    <row r="2"/>
    <row r="3">
      <c r="A3" s="26" t="inlineStr">
        <is>
          <t>Key Metrics</t>
        </is>
      </c>
      <c r="D3" s="26" t="inlineStr">
        <is>
          <t>Breakdown by Fuel Type</t>
        </is>
      </c>
    </row>
    <row r="4">
      <c r="A4" s="27" t="inlineStr">
        <is>
          <t>Total Litres Purchased</t>
        </is>
      </c>
      <c r="B4" s="28">
        <f>'Fuel Purchases'!F15</f>
        <v/>
      </c>
      <c r="D4" s="29" t="inlineStr">
        <is>
          <t>Fuel Type</t>
        </is>
      </c>
      <c r="E4" s="29" t="inlineStr">
        <is>
          <t>Total Litres</t>
        </is>
      </c>
      <c r="F4" s="29" t="inlineStr">
        <is>
          <t>Total Rebate ($)</t>
        </is>
      </c>
    </row>
    <row r="5">
      <c r="A5" s="30" t="inlineStr">
        <is>
          <t>Total Fuel Cost ($)</t>
        </is>
      </c>
      <c r="B5" s="49">
        <f>SUM('Fuel Purchases'!H5:H14)</f>
        <v/>
      </c>
      <c r="D5" s="4" t="inlineStr">
        <is>
          <t>Diesel</t>
        </is>
      </c>
      <c r="E5" s="32">
        <f>SUMIF('Fuel Purchases'!D5:D14,D5,'Fuel Purchases'!F5:F14)</f>
        <v/>
      </c>
      <c r="F5" s="50">
        <f>SUMIF('Fuel Purchases'!D5:D14,D5,'Fuel Purchases'!J5:J14)</f>
        <v/>
      </c>
    </row>
    <row r="6">
      <c r="A6" s="27" t="inlineStr">
        <is>
          <t>Total Rebate Claimable ($)</t>
        </is>
      </c>
      <c r="B6" s="51">
        <f>'Fuel Purchases'!J15</f>
        <v/>
      </c>
      <c r="D6" s="4" t="inlineStr">
        <is>
          <t>Petrol</t>
        </is>
      </c>
      <c r="E6" s="32">
        <f>SUMIF('Fuel Purchases'!D5:D14,D6,'Fuel Purchases'!F5:F14)</f>
        <v/>
      </c>
      <c r="F6" s="50">
        <f>SUMIF('Fuel Purchases'!D5:D14,D6,'Fuel Purchases'!J5:J14)</f>
        <v/>
      </c>
    </row>
    <row r="7">
      <c r="A7" s="30" t="inlineStr">
        <is>
          <t>Average Rebate per Litre ($)</t>
        </is>
      </c>
      <c r="B7" s="52">
        <f>IFERROR('Fuel Purchases'!J15/'Fuel Purchases'!F15,0)</f>
        <v/>
      </c>
    </row>
    <row r="8">
      <c r="A8" s="27" t="inlineStr">
        <is>
          <t>Number of Vehicles/Equipment</t>
        </is>
      </c>
      <c r="B8" s="36">
        <f>COUNTA('Fuel Purchases'!B5:B14)</f>
        <v/>
      </c>
    </row>
    <row r="9">
      <c r="A9" s="30" t="inlineStr">
        <is>
          <t>Eligible Claims</t>
        </is>
      </c>
      <c r="B9" s="37">
        <f>COUNTIF('Fuel Purchases'!K5:K14,"Yes")</f>
        <v/>
      </c>
      <c r="D9" s="26" t="inlineStr">
        <is>
          <t>Breakdown by Activity Type</t>
        </is>
      </c>
    </row>
    <row r="10">
      <c r="D10" s="29" t="inlineStr">
        <is>
          <t>Activity Type</t>
        </is>
      </c>
      <c r="E10" s="29" t="inlineStr">
        <is>
          <t>Total Litres</t>
        </is>
      </c>
      <c r="F10" s="29" t="inlineStr">
        <is>
          <t>Total Rebate ($)</t>
        </is>
      </c>
    </row>
    <row r="11">
      <c r="D11" s="4" t="inlineStr">
        <is>
          <t>Off-Road - Agriculture</t>
        </is>
      </c>
      <c r="E11" s="32">
        <f>SUMIF('Fuel Purchases'!E5:E14,D11,'Fuel Purchases'!F5:F14)</f>
        <v/>
      </c>
      <c r="F11" s="50">
        <f>SUMIF('Fuel Purchases'!E5:E14,D11,'Fuel Purchases'!J5:J14)</f>
        <v/>
      </c>
    </row>
    <row r="12">
      <c r="A12" s="26" t="inlineStr">
        <is>
          <t>Rebate by Vehicle/Equipment</t>
        </is>
      </c>
      <c r="D12" s="4" t="inlineStr">
        <is>
          <t>On-Road - Heavy Vehicle (&gt;4.5t GVM)</t>
        </is>
      </c>
      <c r="E12" s="32">
        <f>SUMIF('Fuel Purchases'!E5:E14,D12,'Fuel Purchases'!F5:F14)</f>
        <v/>
      </c>
      <c r="F12" s="50">
        <f>SUMIF('Fuel Purchases'!E5:E14,D12,'Fuel Purchases'!J5:J14)</f>
        <v/>
      </c>
    </row>
    <row r="13">
      <c r="A13" s="29" t="inlineStr">
        <is>
          <t>Vehicle/Equipment</t>
        </is>
      </c>
      <c r="B13" s="29" t="inlineStr">
        <is>
          <t>Rebate ($)</t>
        </is>
      </c>
      <c r="D13" s="4" t="inlineStr">
        <is>
          <t>On-Road - Light Vehicle</t>
        </is>
      </c>
      <c r="E13" s="32">
        <f>SUMIF('Fuel Purchases'!E5:E14,D13,'Fuel Purchases'!F5:F14)</f>
        <v/>
      </c>
      <c r="F13" s="50">
        <f>SUMIF('Fuel Purchases'!E5:E14,D13,'Fuel Purchases'!J5:J14)</f>
        <v/>
      </c>
    </row>
    <row r="14">
      <c r="A14" s="4">
        <f>'Fuel Purchases'!B5</f>
        <v/>
      </c>
      <c r="B14" s="50">
        <f>'Fuel Purchases'!J5</f>
        <v/>
      </c>
    </row>
    <row r="15">
      <c r="A15" s="4">
        <f>'Fuel Purchases'!B6</f>
        <v/>
      </c>
      <c r="B15" s="50">
        <f>'Fuel Purchases'!J6</f>
        <v/>
      </c>
    </row>
    <row r="16">
      <c r="A16" s="4">
        <f>'Fuel Purchases'!B7</f>
        <v/>
      </c>
      <c r="B16" s="50">
        <f>'Fuel Purchases'!J7</f>
        <v/>
      </c>
    </row>
    <row r="17">
      <c r="A17" s="4">
        <f>'Fuel Purchases'!B8</f>
        <v/>
      </c>
      <c r="B17" s="50">
        <f>'Fuel Purchases'!J8</f>
        <v/>
      </c>
    </row>
    <row r="18">
      <c r="A18" s="4">
        <f>'Fuel Purchases'!B9</f>
        <v/>
      </c>
      <c r="B18" s="50">
        <f>'Fuel Purchases'!J9</f>
        <v/>
      </c>
    </row>
    <row r="19">
      <c r="A19" s="4">
        <f>'Fuel Purchases'!B10</f>
        <v/>
      </c>
      <c r="B19" s="50">
        <f>'Fuel Purchases'!J10</f>
        <v/>
      </c>
    </row>
    <row r="20">
      <c r="A20" s="4">
        <f>'Fuel Purchases'!B11</f>
        <v/>
      </c>
      <c r="B20" s="50">
        <f>'Fuel Purchases'!J11</f>
        <v/>
      </c>
    </row>
    <row r="21">
      <c r="A21" s="4">
        <f>'Fuel Purchases'!B12</f>
        <v/>
      </c>
      <c r="B21" s="50">
        <f>'Fuel Purchases'!J12</f>
        <v/>
      </c>
    </row>
    <row r="22">
      <c r="A22" s="4">
        <f>'Fuel Purchases'!B13</f>
        <v/>
      </c>
      <c r="B22" s="50">
        <f>'Fuel Purchases'!J13</f>
        <v/>
      </c>
    </row>
    <row r="23">
      <c r="A23" s="4">
        <f>'Fuel Purchases'!B14</f>
        <v/>
      </c>
      <c r="B23" s="50">
        <f>'Fuel Purchases'!J14</f>
        <v/>
      </c>
    </row>
  </sheetData>
  <mergeCells count="5">
    <mergeCell ref="A1:F1"/>
    <mergeCell ref="A3:B3"/>
    <mergeCell ref="D3:F3"/>
    <mergeCell ref="D9:F9"/>
    <mergeCell ref="A12:B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6" customHeight="1">
      <c r="A1" s="25" t="inlineStr">
        <is>
          <t>How to Use This Farm Fuel Rebate Template</t>
        </is>
      </c>
    </row>
    <row r="2"/>
    <row r="3" ht="40" customHeight="1">
      <c r="A3" s="38" t="inlineStr">
        <is>
          <t>Overview</t>
        </is>
      </c>
      <c r="B3" s="39" t="inlineStr">
        <is>
          <t>This workbook helps Australian farm businesses track diesel and petrol purchases and estimate Fuel Tax Credit (FTC) rebate claims for the Business Activity Statement (BAS). It is a planning tool only — always verify current FTC rates on ato.gov.au before lodging.</t>
        </is>
      </c>
    </row>
    <row r="4" ht="40" customHeight="1">
      <c r="A4" s="40" t="inlineStr">
        <is>
          <t>Fuel Purchases sheet</t>
        </is>
      </c>
      <c r="B4" s="41" t="inlineStr">
        <is>
          <t>Enter each fuel purchase: date, vehicle/equipment, farm location, fuel type (Diesel/Petrol dropdown), activity type (Off-Road Agriculture, On-Road Heavy Vehicle, On-Road Light Vehicle dropdown), litres purchased and price per litre.</t>
        </is>
      </c>
    </row>
    <row r="5" ht="40" customHeight="1">
      <c r="A5" s="38" t="inlineStr">
        <is>
          <t>Total Fuel Cost</t>
        </is>
      </c>
      <c r="B5" s="39" t="inlineStr">
        <is>
          <t>Calculated automatically as Litres x Price per Litre.</t>
        </is>
      </c>
    </row>
    <row r="6" ht="40" customHeight="1">
      <c r="A6" s="40" t="inlineStr">
        <is>
          <t>FTC Rate (c/L)</t>
        </is>
      </c>
      <c r="B6" s="41" t="inlineStr">
        <is>
          <t>Looked up automatically from the rate table (columns N:O) based on the Activity Type selected. Update this table if ATO rates change.</t>
        </is>
      </c>
    </row>
    <row r="7" ht="40" customHeight="1">
      <c r="A7" s="38" t="inlineStr">
        <is>
          <t>Rebate Claimable</t>
        </is>
      </c>
      <c r="B7" s="39" t="inlineStr">
        <is>
          <t>Calculated automatically as Litres x FTC Rate / 100 (converting cents to dollars).</t>
        </is>
      </c>
    </row>
    <row r="8" ht="40" customHeight="1">
      <c r="A8" s="40" t="inlineStr">
        <is>
          <t>Eligible column</t>
        </is>
      </c>
      <c r="B8" s="41" t="inlineStr">
        <is>
          <t>Shows 'Yes' if the activity attracts a rebate above zero, 'No' if not eligible under current settings.</t>
        </is>
      </c>
    </row>
    <row r="9" ht="40" customHeight="1">
      <c r="A9" s="38" t="inlineStr">
        <is>
          <t>BAS Quarter</t>
        </is>
      </c>
      <c r="B9" s="39" t="inlineStr">
        <is>
          <t>Record which BAS quarter each purchase relates to, so totals can be reconciled at lodgement time.</t>
        </is>
      </c>
    </row>
    <row r="10" ht="40" customHeight="1">
      <c r="A10" s="40" t="inlineStr">
        <is>
          <t>Rebate Summary sheet</t>
        </is>
      </c>
      <c r="B10" s="41" t="inlineStr">
        <is>
          <t>Shows key metrics (total litres, total cost, total rebate, eligible claims) plus breakdowns by fuel type and activity type, with a bar chart of rebate by vehicle and a pie chart of litres by fuel type.</t>
        </is>
      </c>
    </row>
    <row r="11" ht="40" customHeight="1">
      <c r="A11" s="38" t="inlineStr">
        <is>
          <t>Keeping records</t>
        </is>
      </c>
      <c r="B11" s="39" t="inlineStr">
        <is>
          <t>Keep tax invoices and fuel receipts for at least five years as required by the ATO to substantiate your fuel tax credit claims.</t>
        </is>
      </c>
    </row>
    <row r="12" ht="40" customHeight="1">
      <c r="A12" s="40" t="inlineStr">
        <is>
          <t>Disclaimer</t>
        </is>
      </c>
      <c r="B12" s="41" t="inlineStr">
        <is>
          <t>This template is a general guide only and does not constitute tax advice. Consult your accountant, bookkeeper or the ATO for advice specific to your business.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2026-07-16T17:12:28Z</dcterms:created>
  <dcterms:modified xmlns:dcterms="http://purl.org/dc/terms/" xmlns:xsi="http://www.w3.org/2001/XMLSchema-instance" xsi:type="dcterms:W3CDTF">2026-07-16T17:12:28Z</dcterms:modified>
</cp:coreProperties>
</file>