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p Budge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ists &amp; Instructions" sheetId="3" state="visible" r:id="rId3"/>
  </sheets>
  <definedNames>
    <definedName name="_xlnm.Print_Area" localSheetId="0">'Trip Budget'!$A$1:$M$21</definedName>
    <definedName name="_xlnm.Print_Area" localSheetId="1">'Dashboard'!$A$1:$P$54</definedName>
    <definedName name="_xlnm.Print_Area" localSheetId="2">'Lists &amp; Instructions'!$A$1:$D$23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006A4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165" fontId="1" fillId="6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1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1" fillId="6" borderId="0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 shrinkToFit="1"/>
    </xf>
    <xf numFmtId="0" fontId="3" fillId="2" borderId="0" applyAlignment="1" pivotButton="0" quotePrefix="0" xfId="0">
      <alignment horizontal="center" vertical="center" wrapText="1"/>
    </xf>
    <xf numFmtId="0" fontId="1" fillId="6" borderId="0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 wrapText="1"/>
    </xf>
    <xf numFmtId="0" fontId="2" fillId="4" borderId="1" applyAlignment="1" pivotButton="0" quotePrefix="0" xfId="0">
      <alignment horizontal="right" vertical="center" wrapText="1"/>
    </xf>
    <xf numFmtId="10" fontId="2" fillId="5" borderId="1" applyAlignment="1" pivotButton="0" quotePrefix="0" xfId="0">
      <alignment horizontal="righ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1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 Spend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'Dashboard'!$A$13:$A$18</f>
            </numRef>
          </cat>
          <val>
            <numRef>
              <f>'Dashboard'!$D$13:$D$18</f>
            </numRef>
          </val>
        </ser>
        <firstSliceAng val="0"/>
        <holeSize val="55"/>
      </doughnut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versus Actual Spend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'Dashboard'!$A$13:$A$18</f>
            </numRef>
          </cat>
          <val>
            <numRef>
              <f>'Dashboard'!$C$13:$C$18</f>
            </numRef>
          </val>
        </ser>
        <ser>
          <idx val="1"/>
          <order val="1"/>
          <tx>
            <strRef>
              <f>'Dashboard'!D12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'Dashboard'!$A$13:$A$18</f>
            </numRef>
          </cat>
          <val>
            <numRef>
              <f>'Dashboard'!$D$13:$D$18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Expense 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(AUD)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 Spend by Date</a:t>
            </a:r>
          </a:p>
        </rich>
      </tx>
    </title>
    <plotArea>
      <lineChart>
        <grouping val="standard"/>
        <ser>
          <idx val="0"/>
          <order val="0"/>
          <tx>
            <strRef>
              <f>'Trip Budget'!H1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'Trip Budget'!$A$2:$A$101</f>
            </numRef>
          </cat>
          <val>
            <numRef>
              <f>'Trip Budget'!$H$2:$H$101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Trip Date</a:t>
                </a:r>
              </a:p>
            </rich>
          </tx>
        </title>
        <numFmt formatCode="dd/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(AUD)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18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35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ipBudgetTable" displayName="TripBudgetTable" ref="A1:M101" headerRowCount="1">
  <autoFilter ref="A1:M101"/>
  <tableColumns count="13">
    <tableColumn id="1" name="Date"/>
    <tableColumn id="2" name="State / Territory"/>
    <tableColumn id="3" name="Location"/>
    <tableColumn id="4" name="Expense Category"/>
    <tableColumn id="5" name="Description"/>
    <tableColumn id="6" name="Supplier / Site"/>
    <tableColumn id="7" name="Planned Amount (AUD)"/>
    <tableColumn id="8" name="Actual Amount (AUD)"/>
    <tableColumn id="9" name="GST Included?"/>
    <tableColumn id="10" name="GST Amount (AUD)"/>
    <tableColumn id="11" name="Variance (AUD)"/>
    <tableColumn id="12" name="Status"/>
    <tableColumn id="13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tegorySummaryTable" displayName="CategorySummaryTable" ref="A12:F18" headerRowCount="1">
  <autoFilter ref="A12:F18"/>
  <tableColumns count="6">
    <tableColumn id="1" name="Expense Category"/>
    <tableColumn id="2" name="Budget Group"/>
    <tableColumn id="3" name="Planned Spend (AUD)"/>
    <tableColumn id="4" name="Actual Spend (AUD)"/>
    <tableColumn id="5" name="Variance (AUD)"/>
    <tableColumn id="6" name="Planning Tip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ExpenseLookupTable" displayName="ExpenseLookupTable" ref="A5:D14" headerRowCount="1">
  <autoFilter ref="A5:D14"/>
  <tableColumns count="4">
    <tableColumn id="1" name="Expense Category"/>
    <tableColumn id="2" name="Budget Group"/>
    <tableColumn id="3" name="Typical GST Treatment"/>
    <tableColumn id="4" name="Planning Ti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006A4E"/>
    <outlinePr summaryBelow="1" summaryRight="1"/>
    <pageSetUpPr fitToPage="1"/>
  </sheetPr>
  <dimension ref="A1:M103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19" customWidth="1" min="4" max="4"/>
    <col width="28" customWidth="1" min="5" max="5"/>
    <col width="34" customWidth="1" min="6" max="6"/>
    <col width="20" customWidth="1" min="7" max="7"/>
    <col width="19" customWidth="1" min="8" max="8"/>
    <col width="15" customWidth="1" min="9" max="9"/>
    <col width="18" customWidth="1" min="10" max="10"/>
    <col width="17" customWidth="1" min="11" max="11"/>
    <col width="17" customWidth="1" min="12" max="12"/>
    <col width="30" customWidth="1" min="13" max="13"/>
  </cols>
  <sheetData>
    <row r="1" ht="32" customHeight="1">
      <c r="A1" s="23" t="inlineStr">
        <is>
          <t>Date</t>
        </is>
      </c>
      <c r="B1" s="23" t="inlineStr">
        <is>
          <t>State / Territory</t>
        </is>
      </c>
      <c r="C1" s="23" t="inlineStr">
        <is>
          <t>Location</t>
        </is>
      </c>
      <c r="D1" s="23" t="inlineStr">
        <is>
          <t>Expense Category</t>
        </is>
      </c>
      <c r="E1" s="23" t="inlineStr">
        <is>
          <t>Description</t>
        </is>
      </c>
      <c r="F1" s="23" t="inlineStr">
        <is>
          <t>Supplier / Site</t>
        </is>
      </c>
      <c r="G1" s="23" t="inlineStr">
        <is>
          <t>Planned Amount (AUD)</t>
        </is>
      </c>
      <c r="H1" s="23" t="inlineStr">
        <is>
          <t>Actual Amount (AUD)</t>
        </is>
      </c>
      <c r="I1" s="23" t="inlineStr">
        <is>
          <t>GST Included?</t>
        </is>
      </c>
      <c r="J1" s="23" t="inlineStr">
        <is>
          <t>GST Amount (AUD)</t>
        </is>
      </c>
      <c r="K1" s="23" t="inlineStr">
        <is>
          <t>Variance (AUD)</t>
        </is>
      </c>
      <c r="L1" s="23" t="inlineStr">
        <is>
          <t>Status</t>
        </is>
      </c>
      <c r="M1" s="23" t="inlineStr">
        <is>
          <t>Notes</t>
        </is>
      </c>
    </row>
    <row r="2">
      <c r="A2" s="2" t="n">
        <v>46147</v>
      </c>
      <c r="B2" s="3" t="inlineStr">
        <is>
          <t>New South Wales</t>
        </is>
      </c>
      <c r="C2" s="3" t="inlineStr">
        <is>
          <t>Sydney</t>
        </is>
      </c>
      <c r="D2" s="3" t="inlineStr">
        <is>
          <t>Fuel</t>
        </is>
      </c>
      <c r="E2" s="4" t="inlineStr">
        <is>
          <t>Diesel fill-up</t>
        </is>
      </c>
      <c r="F2" s="4" t="inlineStr">
        <is>
          <t>Ampol</t>
        </is>
      </c>
      <c r="G2" s="5" t="n">
        <v>180</v>
      </c>
      <c r="H2" s="5" t="n">
        <v>192</v>
      </c>
      <c r="I2" s="6" t="inlineStr">
        <is>
          <t>Yes</t>
        </is>
      </c>
      <c r="J2" s="7">
        <f>IF(H2="","",IF(I2="Yes",IFERROR(H2/11,0),0))</f>
        <v/>
      </c>
      <c r="K2" s="7">
        <f>IF(AND(G2="",H2=""),"",IFERROR(H2-G2,0))</f>
        <v/>
      </c>
      <c r="L2" s="8">
        <f>IF(H2="","",IF(H2=0,"Not entered",IF(H2&lt;=G2,"On budget","Over budget")))</f>
        <v/>
      </c>
      <c r="M2" s="4" t="inlineStr">
        <is>
          <t>Jack retained the fuel receipt.</t>
        </is>
      </c>
    </row>
    <row r="3">
      <c r="A3" s="2" t="n">
        <v>46150</v>
      </c>
      <c r="B3" s="3" t="inlineStr">
        <is>
          <t>New South Wales</t>
        </is>
      </c>
      <c r="C3" s="3" t="inlineStr">
        <is>
          <t>Newcastle</t>
        </is>
      </c>
      <c r="D3" s="3" t="inlineStr">
        <is>
          <t>Caravan Park</t>
        </is>
      </c>
      <c r="E3" s="4" t="inlineStr">
        <is>
          <t>2-night powered site</t>
        </is>
      </c>
      <c r="F3" s="4" t="inlineStr">
        <is>
          <t>NRMA Stockton Beach Holiday Park</t>
        </is>
      </c>
      <c r="G3" s="5" t="n">
        <v>110</v>
      </c>
      <c r="H3" s="5" t="n">
        <v>120</v>
      </c>
      <c r="I3" s="6" t="inlineStr">
        <is>
          <t>Yes</t>
        </is>
      </c>
      <c r="J3" s="9">
        <f>IF(H3="","",IF(I3="Yes",IFERROR(H3/11,0),0))</f>
        <v/>
      </c>
      <c r="K3" s="9">
        <f>IF(AND(G3="",H3=""),"",IFERROR(H3-G3,0))</f>
        <v/>
      </c>
      <c r="L3" s="10">
        <f>IF(H3="","",IF(H3=0,"Not entered",IF(H3&lt;=G3,"On budget","Over budget")))</f>
        <v/>
      </c>
      <c r="M3" s="4" t="inlineStr">
        <is>
          <t>Olivia confirmed the site booking.</t>
        </is>
      </c>
    </row>
    <row r="4">
      <c r="A4" s="2" t="n">
        <v>46154</v>
      </c>
      <c r="B4" s="3" t="inlineStr">
        <is>
          <t>Queensland</t>
        </is>
      </c>
      <c r="C4" s="3" t="inlineStr">
        <is>
          <t>Gold Coast</t>
        </is>
      </c>
      <c r="D4" s="3" t="inlineStr">
        <is>
          <t>Groceries</t>
        </is>
      </c>
      <c r="E4" s="4" t="inlineStr">
        <is>
          <t>Weekly supplies</t>
        </is>
      </c>
      <c r="F4" s="4" t="inlineStr">
        <is>
          <t>Coles</t>
        </is>
      </c>
      <c r="G4" s="5" t="n">
        <v>220</v>
      </c>
      <c r="H4" s="5" t="n">
        <v>205</v>
      </c>
      <c r="I4" s="6" t="inlineStr">
        <is>
          <t>Yes</t>
        </is>
      </c>
      <c r="J4" s="7">
        <f>IF(H4="","",IF(I4="Yes",IFERROR(H4/11,0),0))</f>
        <v/>
      </c>
      <c r="K4" s="7">
        <f>IF(AND(G4="",H4=""),"",IFERROR(H4-G4,0))</f>
        <v/>
      </c>
      <c r="L4" s="8">
        <f>IF(H4="","",IF(H4=0,"Not entered",IF(H4&lt;=G4,"On budget","Over budget")))</f>
        <v/>
      </c>
      <c r="M4" s="4" t="inlineStr">
        <is>
          <t>Liam compared pantry prices.</t>
        </is>
      </c>
    </row>
    <row r="5">
      <c r="A5" s="2" t="n">
        <v>46160</v>
      </c>
      <c r="B5" s="3" t="inlineStr">
        <is>
          <t>Queensland</t>
        </is>
      </c>
      <c r="C5" s="3" t="inlineStr">
        <is>
          <t>Brisbane</t>
        </is>
      </c>
      <c r="D5" s="3" t="inlineStr">
        <is>
          <t>Maintenance</t>
        </is>
      </c>
      <c r="E5" s="4" t="inlineStr">
        <is>
          <t>Wheel bearing inspection</t>
        </is>
      </c>
      <c r="F5" s="4" t="inlineStr">
        <is>
          <t>Local caravan service centre</t>
        </is>
      </c>
      <c r="G5" s="5" t="n">
        <v>350</v>
      </c>
      <c r="H5" s="5" t="n">
        <v>385</v>
      </c>
      <c r="I5" s="6" t="inlineStr">
        <is>
          <t>Yes</t>
        </is>
      </c>
      <c r="J5" s="9">
        <f>IF(H5="","",IF(I5="Yes",IFERROR(H5/11,0),0))</f>
        <v/>
      </c>
      <c r="K5" s="9">
        <f>IF(AND(G5="",H5=""),"",IFERROR(H5-G5,0))</f>
        <v/>
      </c>
      <c r="L5" s="10">
        <f>IF(H5="","",IF(H5=0,"Not entered",IF(H5&lt;=G5,"On budget","Over budget")))</f>
        <v/>
      </c>
      <c r="M5" s="4" t="inlineStr">
        <is>
          <t>Charlotte booked the inspection.</t>
        </is>
      </c>
    </row>
    <row r="6">
      <c r="A6" s="2" t="n">
        <v>46167</v>
      </c>
      <c r="B6" s="3" t="inlineStr">
        <is>
          <t>Queensland</t>
        </is>
      </c>
      <c r="C6" s="3" t="inlineStr">
        <is>
          <t>Sunshine Coast</t>
        </is>
      </c>
      <c r="D6" s="3" t="inlineStr">
        <is>
          <t>Fuel</t>
        </is>
      </c>
      <c r="E6" s="4" t="inlineStr">
        <is>
          <t>Diesel fill-up</t>
        </is>
      </c>
      <c r="F6" s="4" t="inlineStr">
        <is>
          <t>BP</t>
        </is>
      </c>
      <c r="G6" s="5" t="n">
        <v>165</v>
      </c>
      <c r="H6" s="5" t="n">
        <v>158</v>
      </c>
      <c r="I6" s="6" t="inlineStr">
        <is>
          <t>Yes</t>
        </is>
      </c>
      <c r="J6" s="7">
        <f>IF(H6="","",IF(I6="Yes",IFERROR(H6/11,0),0))</f>
        <v/>
      </c>
      <c r="K6" s="7">
        <f>IF(AND(G6="",H6=""),"",IFERROR(H6-G6,0))</f>
        <v/>
      </c>
      <c r="L6" s="8">
        <f>IF(H6="","",IF(H6=0,"Not entered",IF(H6&lt;=G6,"On budget","Over budget")))</f>
        <v/>
      </c>
      <c r="M6" s="4" t="inlineStr">
        <is>
          <t>Noah noted the diesel discount.</t>
        </is>
      </c>
    </row>
    <row r="7">
      <c r="A7" s="2" t="n">
        <v>46175</v>
      </c>
      <c r="B7" s="3" t="inlineStr">
        <is>
          <t>Queensland</t>
        </is>
      </c>
      <c r="C7" s="3" t="inlineStr">
        <is>
          <t>Bundaberg</t>
        </is>
      </c>
      <c r="D7" s="3" t="inlineStr">
        <is>
          <t>Caravan Park</t>
        </is>
      </c>
      <c r="E7" s="4" t="inlineStr">
        <is>
          <t>3-night powered site</t>
        </is>
      </c>
      <c r="F7" s="4" t="inlineStr">
        <is>
          <t>Big4 Breeze Holiday Parks</t>
        </is>
      </c>
      <c r="G7" s="5" t="n">
        <v>165</v>
      </c>
      <c r="H7" s="5" t="n">
        <v>174</v>
      </c>
      <c r="I7" s="6" t="inlineStr">
        <is>
          <t>Yes</t>
        </is>
      </c>
      <c r="J7" s="9">
        <f>IF(H7="","",IF(I7="Yes",IFERROR(H7/11,0),0))</f>
        <v/>
      </c>
      <c r="K7" s="9">
        <f>IF(AND(G7="",H7=""),"",IFERROR(H7-G7,0))</f>
        <v/>
      </c>
      <c r="L7" s="10">
        <f>IF(H7="","",IF(H7=0,"Not entered",IF(H7&lt;=G7,"On budget","Over budget")))</f>
        <v/>
      </c>
      <c r="M7" s="4" t="inlineStr">
        <is>
          <t>Mia requested the park receipt.</t>
        </is>
      </c>
    </row>
    <row r="8">
      <c r="A8" s="2" t="n">
        <v>46183</v>
      </c>
      <c r="B8" s="3" t="inlineStr">
        <is>
          <t>Queensland</t>
        </is>
      </c>
      <c r="C8" s="3" t="inlineStr">
        <is>
          <t>Rockhampton</t>
        </is>
      </c>
      <c r="D8" s="3" t="inlineStr">
        <is>
          <t>Attractions</t>
        </is>
      </c>
      <c r="E8" s="4" t="inlineStr">
        <is>
          <t>Museum and local tours</t>
        </is>
      </c>
      <c r="F8" s="4" t="inlineStr">
        <is>
          <t>Local tourism operator</t>
        </is>
      </c>
      <c r="G8" s="5" t="n">
        <v>90</v>
      </c>
      <c r="H8" s="5" t="n">
        <v>82</v>
      </c>
      <c r="I8" s="6" t="inlineStr">
        <is>
          <t>Yes</t>
        </is>
      </c>
      <c r="J8" s="7">
        <f>IF(H8="","",IF(I8="Yes",IFERROR(H8/11,0),0))</f>
        <v/>
      </c>
      <c r="K8" s="7">
        <f>IF(AND(G8="",H8=""),"",IFERROR(H8-G8,0))</f>
        <v/>
      </c>
      <c r="L8" s="8">
        <f>IF(H8="","",IF(H8=0,"Not entered",IF(H8&lt;=G8,"On budget","Over budget")))</f>
        <v/>
      </c>
      <c r="M8" s="4" t="inlineStr">
        <is>
          <t>Ethan pre-booked the local tour.</t>
        </is>
      </c>
    </row>
    <row r="9">
      <c r="A9" s="2" t="n">
        <v>46191</v>
      </c>
      <c r="B9" s="3" t="inlineStr">
        <is>
          <t>Queensland</t>
        </is>
      </c>
      <c r="C9" s="3" t="inlineStr">
        <is>
          <t>Cairns</t>
        </is>
      </c>
      <c r="D9" s="3" t="inlineStr">
        <is>
          <t>Medical</t>
        </is>
      </c>
      <c r="E9" s="4" t="inlineStr">
        <is>
          <t>Pharmacy and prescriptions</t>
        </is>
      </c>
      <c r="F9" s="4" t="inlineStr">
        <is>
          <t>Chemist Warehouse</t>
        </is>
      </c>
      <c r="G9" s="5" t="n">
        <v>75</v>
      </c>
      <c r="H9" s="5" t="n">
        <v>68</v>
      </c>
      <c r="I9" s="6" t="inlineStr">
        <is>
          <t>Yes</t>
        </is>
      </c>
      <c r="J9" s="9">
        <f>IF(H9="","",IF(I9="Yes",IFERROR(H9/11,0),0))</f>
        <v/>
      </c>
      <c r="K9" s="9">
        <f>IF(AND(G9="",H9=""),"",IFERROR(H9-G9,0))</f>
        <v/>
      </c>
      <c r="L9" s="10">
        <f>IF(H9="","",IF(H9=0,"Not entered",IF(H9&lt;=G9,"On budget","Over budget")))</f>
        <v/>
      </c>
      <c r="M9" s="4" t="inlineStr">
        <is>
          <t>Ruby retained the pharmacy receipt.</t>
        </is>
      </c>
    </row>
    <row r="10">
      <c r="A10" s="2" t="n">
        <v>46199</v>
      </c>
      <c r="B10" s="3" t="inlineStr">
        <is>
          <t>Northern Territory</t>
        </is>
      </c>
      <c r="C10" s="3" t="inlineStr">
        <is>
          <t>Darwin</t>
        </is>
      </c>
      <c r="D10" s="3" t="inlineStr">
        <is>
          <t>Fuel</t>
        </is>
      </c>
      <c r="E10" s="4" t="inlineStr">
        <is>
          <t>Diesel fill-up</t>
        </is>
      </c>
      <c r="F10" s="4" t="inlineStr">
        <is>
          <t>United Petroleum</t>
        </is>
      </c>
      <c r="G10" s="5" t="n">
        <v>240</v>
      </c>
      <c r="H10" s="5" t="n">
        <v>258</v>
      </c>
      <c r="I10" s="6" t="inlineStr">
        <is>
          <t>Yes</t>
        </is>
      </c>
      <c r="J10" s="7">
        <f>IF(H10="","",IF(I10="Yes",IFERROR(H10/11,0),0))</f>
        <v/>
      </c>
      <c r="K10" s="7">
        <f>IF(AND(G10="",H10=""),"",IFERROR(H10-G10,0))</f>
        <v/>
      </c>
      <c r="L10" s="8">
        <f>IF(H10="","",IF(H10=0,"Not entered",IF(H10&lt;=G10,"On budget","Over budget")))</f>
        <v/>
      </c>
      <c r="M10" s="4" t="inlineStr">
        <is>
          <t>Cooper checked the fuel docket.</t>
        </is>
      </c>
    </row>
    <row r="11">
      <c r="A11" s="2" t="n"/>
      <c r="B11" s="3" t="n"/>
      <c r="C11" s="3" t="n"/>
      <c r="D11" s="3" t="n"/>
      <c r="E11" s="4" t="n"/>
      <c r="F11" s="4" t="n"/>
      <c r="G11" s="5" t="n"/>
      <c r="H11" s="5" t="n"/>
      <c r="I11" s="6" t="n"/>
      <c r="J11" s="9">
        <f>IF(H11="","",IF(I11="Yes",IFERROR(H11/11,0),0))</f>
        <v/>
      </c>
      <c r="K11" s="9">
        <f>IF(AND(G11="",H11=""),"",IFERROR(H11-G11,0))</f>
        <v/>
      </c>
      <c r="L11" s="10">
        <f>IF(H11="","",IF(H11=0,"Not entered",IF(H11&lt;=G11,"On budget","Over budget")))</f>
        <v/>
      </c>
      <c r="M11" s="4" t="n"/>
    </row>
    <row r="12">
      <c r="A12" s="2" t="n"/>
      <c r="B12" s="3" t="n"/>
      <c r="C12" s="3" t="n"/>
      <c r="D12" s="3" t="n"/>
      <c r="E12" s="4" t="n"/>
      <c r="F12" s="4" t="n"/>
      <c r="G12" s="5" t="n"/>
      <c r="H12" s="5" t="n"/>
      <c r="I12" s="6" t="n"/>
      <c r="J12" s="7">
        <f>IF(H12="","",IF(I12="Yes",IFERROR(H12/11,0),0))</f>
        <v/>
      </c>
      <c r="K12" s="7">
        <f>IF(AND(G12="",H12=""),"",IFERROR(H12-G12,0))</f>
        <v/>
      </c>
      <c r="L12" s="8">
        <f>IF(H12="","",IF(H12=0,"Not entered",IF(H12&lt;=G12,"On budget","Over budget")))</f>
        <v/>
      </c>
      <c r="M12" s="4" t="n"/>
    </row>
    <row r="13">
      <c r="A13" s="2" t="n"/>
      <c r="B13" s="3" t="n"/>
      <c r="C13" s="3" t="n"/>
      <c r="D13" s="3" t="n"/>
      <c r="E13" s="4" t="n"/>
      <c r="F13" s="4" t="n"/>
      <c r="G13" s="5" t="n"/>
      <c r="H13" s="5" t="n"/>
      <c r="I13" s="6" t="n"/>
      <c r="J13" s="9">
        <f>IF(H13="","",IF(I13="Yes",IFERROR(H13/11,0),0))</f>
        <v/>
      </c>
      <c r="K13" s="9">
        <f>IF(AND(G13="",H13=""),"",IFERROR(H13-G13,0))</f>
        <v/>
      </c>
      <c r="L13" s="10">
        <f>IF(H13="","",IF(H13=0,"Not entered",IF(H13&lt;=G13,"On budget","Over budget")))</f>
        <v/>
      </c>
      <c r="M13" s="4" t="n"/>
    </row>
    <row r="14">
      <c r="A14" s="2" t="n"/>
      <c r="B14" s="3" t="n"/>
      <c r="C14" s="3" t="n"/>
      <c r="D14" s="3" t="n"/>
      <c r="E14" s="4" t="n"/>
      <c r="F14" s="4" t="n"/>
      <c r="G14" s="5" t="n"/>
      <c r="H14" s="5" t="n"/>
      <c r="I14" s="6" t="n"/>
      <c r="J14" s="7">
        <f>IF(H14="","",IF(I14="Yes",IFERROR(H14/11,0),0))</f>
        <v/>
      </c>
      <c r="K14" s="7">
        <f>IF(AND(G14="",H14=""),"",IFERROR(H14-G14,0))</f>
        <v/>
      </c>
      <c r="L14" s="8">
        <f>IF(H14="","",IF(H14=0,"Not entered",IF(H14&lt;=G14,"On budget","Over budget")))</f>
        <v/>
      </c>
      <c r="M14" s="4" t="n"/>
    </row>
    <row r="15">
      <c r="A15" s="2" t="n"/>
      <c r="B15" s="3" t="n"/>
      <c r="C15" s="3" t="n"/>
      <c r="D15" s="3" t="n"/>
      <c r="E15" s="4" t="n"/>
      <c r="F15" s="4" t="n"/>
      <c r="G15" s="5" t="n"/>
      <c r="H15" s="5" t="n"/>
      <c r="I15" s="6" t="n"/>
      <c r="J15" s="9">
        <f>IF(H15="","",IF(I15="Yes",IFERROR(H15/11,0),0))</f>
        <v/>
      </c>
      <c r="K15" s="9">
        <f>IF(AND(G15="",H15=""),"",IFERROR(H15-G15,0))</f>
        <v/>
      </c>
      <c r="L15" s="10">
        <f>IF(H15="","",IF(H15=0,"Not entered",IF(H15&lt;=G15,"On budget","Over budget")))</f>
        <v/>
      </c>
      <c r="M15" s="4" t="n"/>
    </row>
    <row r="16">
      <c r="A16" s="2" t="n"/>
      <c r="B16" s="3" t="n"/>
      <c r="C16" s="3" t="n"/>
      <c r="D16" s="3" t="n"/>
      <c r="E16" s="4" t="n"/>
      <c r="F16" s="4" t="n"/>
      <c r="G16" s="5" t="n"/>
      <c r="H16" s="5" t="n"/>
      <c r="I16" s="6" t="n"/>
      <c r="J16" s="7">
        <f>IF(H16="","",IF(I16="Yes",IFERROR(H16/11,0),0))</f>
        <v/>
      </c>
      <c r="K16" s="7">
        <f>IF(AND(G16="",H16=""),"",IFERROR(H16-G16,0))</f>
        <v/>
      </c>
      <c r="L16" s="8">
        <f>IF(H16="","",IF(H16=0,"Not entered",IF(H16&lt;=G16,"On budget","Over budget")))</f>
        <v/>
      </c>
      <c r="M16" s="4" t="n"/>
    </row>
    <row r="17">
      <c r="A17" s="2" t="n"/>
      <c r="B17" s="3" t="n"/>
      <c r="C17" s="3" t="n"/>
      <c r="D17" s="3" t="n"/>
      <c r="E17" s="4" t="n"/>
      <c r="F17" s="4" t="n"/>
      <c r="G17" s="5" t="n"/>
      <c r="H17" s="5" t="n"/>
      <c r="I17" s="6" t="n"/>
      <c r="J17" s="9">
        <f>IF(H17="","",IF(I17="Yes",IFERROR(H17/11,0),0))</f>
        <v/>
      </c>
      <c r="K17" s="9">
        <f>IF(AND(G17="",H17=""),"",IFERROR(H17-G17,0))</f>
        <v/>
      </c>
      <c r="L17" s="10">
        <f>IF(H17="","",IF(H17=0,"Not entered",IF(H17&lt;=G17,"On budget","Over budget")))</f>
        <v/>
      </c>
      <c r="M17" s="4" t="n"/>
    </row>
    <row r="18">
      <c r="A18" s="2" t="n"/>
      <c r="B18" s="3" t="n"/>
      <c r="C18" s="3" t="n"/>
      <c r="D18" s="3" t="n"/>
      <c r="E18" s="4" t="n"/>
      <c r="F18" s="4" t="n"/>
      <c r="G18" s="5" t="n"/>
      <c r="H18" s="5" t="n"/>
      <c r="I18" s="6" t="n"/>
      <c r="J18" s="7">
        <f>IF(H18="","",IF(I18="Yes",IFERROR(H18/11,0),0))</f>
        <v/>
      </c>
      <c r="K18" s="7">
        <f>IF(AND(G18="",H18=""),"",IFERROR(H18-G18,0))</f>
        <v/>
      </c>
      <c r="L18" s="8">
        <f>IF(H18="","",IF(H18=0,"Not entered",IF(H18&lt;=G18,"On budget","Over budget")))</f>
        <v/>
      </c>
      <c r="M18" s="4" t="n"/>
    </row>
    <row r="19">
      <c r="A19" s="2" t="n"/>
      <c r="B19" s="3" t="n"/>
      <c r="C19" s="3" t="n"/>
      <c r="D19" s="3" t="n"/>
      <c r="E19" s="4" t="n"/>
      <c r="F19" s="4" t="n"/>
      <c r="G19" s="5" t="n"/>
      <c r="H19" s="5" t="n"/>
      <c r="I19" s="6" t="n"/>
      <c r="J19" s="9">
        <f>IF(H19="","",IF(I19="Yes",IFERROR(H19/11,0),0))</f>
        <v/>
      </c>
      <c r="K19" s="9">
        <f>IF(AND(G19="",H19=""),"",IFERROR(H19-G19,0))</f>
        <v/>
      </c>
      <c r="L19" s="10">
        <f>IF(H19="","",IF(H19=0,"Not entered",IF(H19&lt;=G19,"On budget","Over budget")))</f>
        <v/>
      </c>
      <c r="M19" s="4" t="n"/>
    </row>
    <row r="20">
      <c r="A20" s="2" t="n"/>
      <c r="B20" s="3" t="n"/>
      <c r="C20" s="3" t="n"/>
      <c r="D20" s="3" t="n"/>
      <c r="E20" s="4" t="n"/>
      <c r="F20" s="4" t="n"/>
      <c r="G20" s="5" t="n"/>
      <c r="H20" s="5" t="n"/>
      <c r="I20" s="6" t="n"/>
      <c r="J20" s="7">
        <f>IF(H20="","",IF(I20="Yes",IFERROR(H20/11,0),0))</f>
        <v/>
      </c>
      <c r="K20" s="7">
        <f>IF(AND(G20="",H20=""),"",IFERROR(H20-G20,0))</f>
        <v/>
      </c>
      <c r="L20" s="8">
        <f>IF(H20="","",IF(H20=0,"Not entered",IF(H20&lt;=G20,"On budget","Over budget")))</f>
        <v/>
      </c>
      <c r="M20" s="4" t="n"/>
    </row>
    <row r="21">
      <c r="A21" s="2" t="n"/>
      <c r="B21" s="3" t="n"/>
      <c r="C21" s="3" t="n"/>
      <c r="D21" s="3" t="n"/>
      <c r="E21" s="4" t="n"/>
      <c r="F21" s="4" t="n"/>
      <c r="G21" s="5" t="n"/>
      <c r="H21" s="5" t="n"/>
      <c r="I21" s="6" t="n"/>
      <c r="J21" s="9">
        <f>IF(H21="","",IF(I21="Yes",IFERROR(H21/11,0),0))</f>
        <v/>
      </c>
      <c r="K21" s="9">
        <f>IF(AND(G21="",H21=""),"",IFERROR(H21-G21,0))</f>
        <v/>
      </c>
      <c r="L21" s="10">
        <f>IF(H21="","",IF(H21=0,"Not entered",IF(H21&lt;=G21,"On budget","Over budget")))</f>
        <v/>
      </c>
      <c r="M21" s="4" t="n"/>
    </row>
    <row r="22">
      <c r="A22" s="2" t="n"/>
      <c r="B22" s="3" t="n"/>
      <c r="C22" s="3" t="n"/>
      <c r="D22" s="3" t="n"/>
      <c r="E22" s="4" t="n"/>
      <c r="F22" s="4" t="n"/>
      <c r="G22" s="5" t="n"/>
      <c r="H22" s="5" t="n"/>
      <c r="I22" s="6" t="n"/>
      <c r="J22" s="7">
        <f>IF(H22="","",IF(I22="Yes",IFERROR(H22/11,0),0))</f>
        <v/>
      </c>
      <c r="K22" s="7">
        <f>IF(AND(G22="",H22=""),"",IFERROR(H22-G22,0))</f>
        <v/>
      </c>
      <c r="L22" s="8">
        <f>IF(H22="","",IF(H22=0,"Not entered",IF(H22&lt;=G22,"On budget","Over budget")))</f>
        <v/>
      </c>
      <c r="M22" s="4" t="n"/>
    </row>
    <row r="23">
      <c r="A23" s="2" t="n"/>
      <c r="B23" s="3" t="n"/>
      <c r="C23" s="3" t="n"/>
      <c r="D23" s="3" t="n"/>
      <c r="E23" s="4" t="n"/>
      <c r="F23" s="4" t="n"/>
      <c r="G23" s="5" t="n"/>
      <c r="H23" s="5" t="n"/>
      <c r="I23" s="6" t="n"/>
      <c r="J23" s="9">
        <f>IF(H23="","",IF(I23="Yes",IFERROR(H23/11,0),0))</f>
        <v/>
      </c>
      <c r="K23" s="9">
        <f>IF(AND(G23="",H23=""),"",IFERROR(H23-G23,0))</f>
        <v/>
      </c>
      <c r="L23" s="10">
        <f>IF(H23="","",IF(H23=0,"Not entered",IF(H23&lt;=G23,"On budget","Over budget")))</f>
        <v/>
      </c>
      <c r="M23" s="4" t="n"/>
    </row>
    <row r="24">
      <c r="A24" s="2" t="n"/>
      <c r="B24" s="3" t="n"/>
      <c r="C24" s="3" t="n"/>
      <c r="D24" s="3" t="n"/>
      <c r="E24" s="4" t="n"/>
      <c r="F24" s="4" t="n"/>
      <c r="G24" s="5" t="n"/>
      <c r="H24" s="5" t="n"/>
      <c r="I24" s="6" t="n"/>
      <c r="J24" s="7">
        <f>IF(H24="","",IF(I24="Yes",IFERROR(H24/11,0),0))</f>
        <v/>
      </c>
      <c r="K24" s="7">
        <f>IF(AND(G24="",H24=""),"",IFERROR(H24-G24,0))</f>
        <v/>
      </c>
      <c r="L24" s="8">
        <f>IF(H24="","",IF(H24=0,"Not entered",IF(H24&lt;=G24,"On budget","Over budget")))</f>
        <v/>
      </c>
      <c r="M24" s="4" t="n"/>
    </row>
    <row r="25">
      <c r="A25" s="2" t="n"/>
      <c r="B25" s="3" t="n"/>
      <c r="C25" s="3" t="n"/>
      <c r="D25" s="3" t="n"/>
      <c r="E25" s="4" t="n"/>
      <c r="F25" s="4" t="n"/>
      <c r="G25" s="5" t="n"/>
      <c r="H25" s="5" t="n"/>
      <c r="I25" s="6" t="n"/>
      <c r="J25" s="9">
        <f>IF(H25="","",IF(I25="Yes",IFERROR(H25/11,0),0))</f>
        <v/>
      </c>
      <c r="K25" s="9">
        <f>IF(AND(G25="",H25=""),"",IFERROR(H25-G25,0))</f>
        <v/>
      </c>
      <c r="L25" s="10">
        <f>IF(H25="","",IF(H25=0,"Not entered",IF(H25&lt;=G25,"On budget","Over budget")))</f>
        <v/>
      </c>
      <c r="M25" s="4" t="n"/>
    </row>
    <row r="26">
      <c r="A26" s="2" t="n"/>
      <c r="B26" s="3" t="n"/>
      <c r="C26" s="3" t="n"/>
      <c r="D26" s="3" t="n"/>
      <c r="E26" s="4" t="n"/>
      <c r="F26" s="4" t="n"/>
      <c r="G26" s="5" t="n"/>
      <c r="H26" s="5" t="n"/>
      <c r="I26" s="6" t="n"/>
      <c r="J26" s="7">
        <f>IF(H26="","",IF(I26="Yes",IFERROR(H26/11,0),0))</f>
        <v/>
      </c>
      <c r="K26" s="7">
        <f>IF(AND(G26="",H26=""),"",IFERROR(H26-G26,0))</f>
        <v/>
      </c>
      <c r="L26" s="8">
        <f>IF(H26="","",IF(H26=0,"Not entered",IF(H26&lt;=G26,"On budget","Over budget")))</f>
        <v/>
      </c>
      <c r="M26" s="4" t="n"/>
    </row>
    <row r="27">
      <c r="A27" s="2" t="n"/>
      <c r="B27" s="3" t="n"/>
      <c r="C27" s="3" t="n"/>
      <c r="D27" s="3" t="n"/>
      <c r="E27" s="4" t="n"/>
      <c r="F27" s="4" t="n"/>
      <c r="G27" s="5" t="n"/>
      <c r="H27" s="5" t="n"/>
      <c r="I27" s="6" t="n"/>
      <c r="J27" s="9">
        <f>IF(H27="","",IF(I27="Yes",IFERROR(H27/11,0),0))</f>
        <v/>
      </c>
      <c r="K27" s="9">
        <f>IF(AND(G27="",H27=""),"",IFERROR(H27-G27,0))</f>
        <v/>
      </c>
      <c r="L27" s="10">
        <f>IF(H27="","",IF(H27=0,"Not entered",IF(H27&lt;=G27,"On budget","Over budget")))</f>
        <v/>
      </c>
      <c r="M27" s="4" t="n"/>
    </row>
    <row r="28">
      <c r="A28" s="2" t="n"/>
      <c r="B28" s="3" t="n"/>
      <c r="C28" s="3" t="n"/>
      <c r="D28" s="3" t="n"/>
      <c r="E28" s="4" t="n"/>
      <c r="F28" s="4" t="n"/>
      <c r="G28" s="5" t="n"/>
      <c r="H28" s="5" t="n"/>
      <c r="I28" s="6" t="n"/>
      <c r="J28" s="7">
        <f>IF(H28="","",IF(I28="Yes",IFERROR(H28/11,0),0))</f>
        <v/>
      </c>
      <c r="K28" s="7">
        <f>IF(AND(G28="",H28=""),"",IFERROR(H28-G28,0))</f>
        <v/>
      </c>
      <c r="L28" s="8">
        <f>IF(H28="","",IF(H28=0,"Not entered",IF(H28&lt;=G28,"On budget","Over budget")))</f>
        <v/>
      </c>
      <c r="M28" s="4" t="n"/>
    </row>
    <row r="29">
      <c r="A29" s="2" t="n"/>
      <c r="B29" s="3" t="n"/>
      <c r="C29" s="3" t="n"/>
      <c r="D29" s="3" t="n"/>
      <c r="E29" s="4" t="n"/>
      <c r="F29" s="4" t="n"/>
      <c r="G29" s="5" t="n"/>
      <c r="H29" s="5" t="n"/>
      <c r="I29" s="6" t="n"/>
      <c r="J29" s="9">
        <f>IF(H29="","",IF(I29="Yes",IFERROR(H29/11,0),0))</f>
        <v/>
      </c>
      <c r="K29" s="9">
        <f>IF(AND(G29="",H29=""),"",IFERROR(H29-G29,0))</f>
        <v/>
      </c>
      <c r="L29" s="10">
        <f>IF(H29="","",IF(H29=0,"Not entered",IF(H29&lt;=G29,"On budget","Over budget")))</f>
        <v/>
      </c>
      <c r="M29" s="4" t="n"/>
    </row>
    <row r="30">
      <c r="A30" s="2" t="n"/>
      <c r="B30" s="3" t="n"/>
      <c r="C30" s="3" t="n"/>
      <c r="D30" s="3" t="n"/>
      <c r="E30" s="4" t="n"/>
      <c r="F30" s="4" t="n"/>
      <c r="G30" s="5" t="n"/>
      <c r="H30" s="5" t="n"/>
      <c r="I30" s="6" t="n"/>
      <c r="J30" s="7">
        <f>IF(H30="","",IF(I30="Yes",IFERROR(H30/11,0),0))</f>
        <v/>
      </c>
      <c r="K30" s="7">
        <f>IF(AND(G30="",H30=""),"",IFERROR(H30-G30,0))</f>
        <v/>
      </c>
      <c r="L30" s="8">
        <f>IF(H30="","",IF(H30=0,"Not entered",IF(H30&lt;=G30,"On budget","Over budget")))</f>
        <v/>
      </c>
      <c r="M30" s="4" t="n"/>
    </row>
    <row r="31">
      <c r="A31" s="2" t="n"/>
      <c r="B31" s="3" t="n"/>
      <c r="C31" s="3" t="n"/>
      <c r="D31" s="3" t="n"/>
      <c r="E31" s="4" t="n"/>
      <c r="F31" s="4" t="n"/>
      <c r="G31" s="5" t="n"/>
      <c r="H31" s="5" t="n"/>
      <c r="I31" s="6" t="n"/>
      <c r="J31" s="9">
        <f>IF(H31="","",IF(I31="Yes",IFERROR(H31/11,0),0))</f>
        <v/>
      </c>
      <c r="K31" s="9">
        <f>IF(AND(G31="",H31=""),"",IFERROR(H31-G31,0))</f>
        <v/>
      </c>
      <c r="L31" s="10">
        <f>IF(H31="","",IF(H31=0,"Not entered",IF(H31&lt;=G31,"On budget","Over budget")))</f>
        <v/>
      </c>
      <c r="M31" s="4" t="n"/>
    </row>
    <row r="32">
      <c r="A32" s="2" t="n"/>
      <c r="B32" s="3" t="n"/>
      <c r="C32" s="3" t="n"/>
      <c r="D32" s="3" t="n"/>
      <c r="E32" s="4" t="n"/>
      <c r="F32" s="4" t="n"/>
      <c r="G32" s="5" t="n"/>
      <c r="H32" s="5" t="n"/>
      <c r="I32" s="6" t="n"/>
      <c r="J32" s="7">
        <f>IF(H32="","",IF(I32="Yes",IFERROR(H32/11,0),0))</f>
        <v/>
      </c>
      <c r="K32" s="7">
        <f>IF(AND(G32="",H32=""),"",IFERROR(H32-G32,0))</f>
        <v/>
      </c>
      <c r="L32" s="8">
        <f>IF(H32="","",IF(H32=0,"Not entered",IF(H32&lt;=G32,"On budget","Over budget")))</f>
        <v/>
      </c>
      <c r="M32" s="4" t="n"/>
    </row>
    <row r="33">
      <c r="A33" s="2" t="n"/>
      <c r="B33" s="3" t="n"/>
      <c r="C33" s="3" t="n"/>
      <c r="D33" s="3" t="n"/>
      <c r="E33" s="4" t="n"/>
      <c r="F33" s="4" t="n"/>
      <c r="G33" s="5" t="n"/>
      <c r="H33" s="5" t="n"/>
      <c r="I33" s="6" t="n"/>
      <c r="J33" s="9">
        <f>IF(H33="","",IF(I33="Yes",IFERROR(H33/11,0),0))</f>
        <v/>
      </c>
      <c r="K33" s="9">
        <f>IF(AND(G33="",H33=""),"",IFERROR(H33-G33,0))</f>
        <v/>
      </c>
      <c r="L33" s="10">
        <f>IF(H33="","",IF(H33=0,"Not entered",IF(H33&lt;=G33,"On budget","Over budget")))</f>
        <v/>
      </c>
      <c r="M33" s="4" t="n"/>
    </row>
    <row r="34">
      <c r="A34" s="2" t="n"/>
      <c r="B34" s="3" t="n"/>
      <c r="C34" s="3" t="n"/>
      <c r="D34" s="3" t="n"/>
      <c r="E34" s="4" t="n"/>
      <c r="F34" s="4" t="n"/>
      <c r="G34" s="5" t="n"/>
      <c r="H34" s="5" t="n"/>
      <c r="I34" s="6" t="n"/>
      <c r="J34" s="7">
        <f>IF(H34="","",IF(I34="Yes",IFERROR(H34/11,0),0))</f>
        <v/>
      </c>
      <c r="K34" s="7">
        <f>IF(AND(G34="",H34=""),"",IFERROR(H34-G34,0))</f>
        <v/>
      </c>
      <c r="L34" s="8">
        <f>IF(H34="","",IF(H34=0,"Not entered",IF(H34&lt;=G34,"On budget","Over budget")))</f>
        <v/>
      </c>
      <c r="M34" s="4" t="n"/>
    </row>
    <row r="35">
      <c r="A35" s="2" t="n"/>
      <c r="B35" s="3" t="n"/>
      <c r="C35" s="3" t="n"/>
      <c r="D35" s="3" t="n"/>
      <c r="E35" s="4" t="n"/>
      <c r="F35" s="4" t="n"/>
      <c r="G35" s="5" t="n"/>
      <c r="H35" s="5" t="n"/>
      <c r="I35" s="6" t="n"/>
      <c r="J35" s="9">
        <f>IF(H35="","",IF(I35="Yes",IFERROR(H35/11,0),0))</f>
        <v/>
      </c>
      <c r="K35" s="9">
        <f>IF(AND(G35="",H35=""),"",IFERROR(H35-G35,0))</f>
        <v/>
      </c>
      <c r="L35" s="10">
        <f>IF(H35="","",IF(H35=0,"Not entered",IF(H35&lt;=G35,"On budget","Over budget")))</f>
        <v/>
      </c>
      <c r="M35" s="4" t="n"/>
    </row>
    <row r="36">
      <c r="A36" s="2" t="n"/>
      <c r="B36" s="3" t="n"/>
      <c r="C36" s="3" t="n"/>
      <c r="D36" s="3" t="n"/>
      <c r="E36" s="4" t="n"/>
      <c r="F36" s="4" t="n"/>
      <c r="G36" s="5" t="n"/>
      <c r="H36" s="5" t="n"/>
      <c r="I36" s="6" t="n"/>
      <c r="J36" s="7">
        <f>IF(H36="","",IF(I36="Yes",IFERROR(H36/11,0),0))</f>
        <v/>
      </c>
      <c r="K36" s="7">
        <f>IF(AND(G36="",H36=""),"",IFERROR(H36-G36,0))</f>
        <v/>
      </c>
      <c r="L36" s="8">
        <f>IF(H36="","",IF(H36=0,"Not entered",IF(H36&lt;=G36,"On budget","Over budget")))</f>
        <v/>
      </c>
      <c r="M36" s="4" t="n"/>
    </row>
    <row r="37">
      <c r="A37" s="2" t="n"/>
      <c r="B37" s="3" t="n"/>
      <c r="C37" s="3" t="n"/>
      <c r="D37" s="3" t="n"/>
      <c r="E37" s="4" t="n"/>
      <c r="F37" s="4" t="n"/>
      <c r="G37" s="5" t="n"/>
      <c r="H37" s="5" t="n"/>
      <c r="I37" s="6" t="n"/>
      <c r="J37" s="9">
        <f>IF(H37="","",IF(I37="Yes",IFERROR(H37/11,0),0))</f>
        <v/>
      </c>
      <c r="K37" s="9">
        <f>IF(AND(G37="",H37=""),"",IFERROR(H37-G37,0))</f>
        <v/>
      </c>
      <c r="L37" s="10">
        <f>IF(H37="","",IF(H37=0,"Not entered",IF(H37&lt;=G37,"On budget","Over budget")))</f>
        <v/>
      </c>
      <c r="M37" s="4" t="n"/>
    </row>
    <row r="38">
      <c r="A38" s="2" t="n"/>
      <c r="B38" s="3" t="n"/>
      <c r="C38" s="3" t="n"/>
      <c r="D38" s="3" t="n"/>
      <c r="E38" s="4" t="n"/>
      <c r="F38" s="4" t="n"/>
      <c r="G38" s="5" t="n"/>
      <c r="H38" s="5" t="n"/>
      <c r="I38" s="6" t="n"/>
      <c r="J38" s="7">
        <f>IF(H38="","",IF(I38="Yes",IFERROR(H38/11,0),0))</f>
        <v/>
      </c>
      <c r="K38" s="7">
        <f>IF(AND(G38="",H38=""),"",IFERROR(H38-G38,0))</f>
        <v/>
      </c>
      <c r="L38" s="8">
        <f>IF(H38="","",IF(H38=0,"Not entered",IF(H38&lt;=G38,"On budget","Over budget")))</f>
        <v/>
      </c>
      <c r="M38" s="4" t="n"/>
    </row>
    <row r="39">
      <c r="A39" s="2" t="n"/>
      <c r="B39" s="3" t="n"/>
      <c r="C39" s="3" t="n"/>
      <c r="D39" s="3" t="n"/>
      <c r="E39" s="4" t="n"/>
      <c r="F39" s="4" t="n"/>
      <c r="G39" s="5" t="n"/>
      <c r="H39" s="5" t="n"/>
      <c r="I39" s="6" t="n"/>
      <c r="J39" s="9">
        <f>IF(H39="","",IF(I39="Yes",IFERROR(H39/11,0),0))</f>
        <v/>
      </c>
      <c r="K39" s="9">
        <f>IF(AND(G39="",H39=""),"",IFERROR(H39-G39,0))</f>
        <v/>
      </c>
      <c r="L39" s="10">
        <f>IF(H39="","",IF(H39=0,"Not entered",IF(H39&lt;=G39,"On budget","Over budget")))</f>
        <v/>
      </c>
      <c r="M39" s="4" t="n"/>
    </row>
    <row r="40">
      <c r="A40" s="2" t="n"/>
      <c r="B40" s="3" t="n"/>
      <c r="C40" s="3" t="n"/>
      <c r="D40" s="3" t="n"/>
      <c r="E40" s="4" t="n"/>
      <c r="F40" s="4" t="n"/>
      <c r="G40" s="5" t="n"/>
      <c r="H40" s="5" t="n"/>
      <c r="I40" s="6" t="n"/>
      <c r="J40" s="7">
        <f>IF(H40="","",IF(I40="Yes",IFERROR(H40/11,0),0))</f>
        <v/>
      </c>
      <c r="K40" s="7">
        <f>IF(AND(G40="",H40=""),"",IFERROR(H40-G40,0))</f>
        <v/>
      </c>
      <c r="L40" s="8">
        <f>IF(H40="","",IF(H40=0,"Not entered",IF(H40&lt;=G40,"On budget","Over budget")))</f>
        <v/>
      </c>
      <c r="M40" s="4" t="n"/>
    </row>
    <row r="41">
      <c r="A41" s="2" t="n"/>
      <c r="B41" s="3" t="n"/>
      <c r="C41" s="3" t="n"/>
      <c r="D41" s="3" t="n"/>
      <c r="E41" s="4" t="n"/>
      <c r="F41" s="4" t="n"/>
      <c r="G41" s="5" t="n"/>
      <c r="H41" s="5" t="n"/>
      <c r="I41" s="6" t="n"/>
      <c r="J41" s="9">
        <f>IF(H41="","",IF(I41="Yes",IFERROR(H41/11,0),0))</f>
        <v/>
      </c>
      <c r="K41" s="9">
        <f>IF(AND(G41="",H41=""),"",IFERROR(H41-G41,0))</f>
        <v/>
      </c>
      <c r="L41" s="10">
        <f>IF(H41="","",IF(H41=0,"Not entered",IF(H41&lt;=G41,"On budget","Over budget")))</f>
        <v/>
      </c>
      <c r="M41" s="4" t="n"/>
    </row>
    <row r="42">
      <c r="A42" s="2" t="n"/>
      <c r="B42" s="3" t="n"/>
      <c r="C42" s="3" t="n"/>
      <c r="D42" s="3" t="n"/>
      <c r="E42" s="4" t="n"/>
      <c r="F42" s="4" t="n"/>
      <c r="G42" s="5" t="n"/>
      <c r="H42" s="5" t="n"/>
      <c r="I42" s="6" t="n"/>
      <c r="J42" s="7">
        <f>IF(H42="","",IF(I42="Yes",IFERROR(H42/11,0),0))</f>
        <v/>
      </c>
      <c r="K42" s="7">
        <f>IF(AND(G42="",H42=""),"",IFERROR(H42-G42,0))</f>
        <v/>
      </c>
      <c r="L42" s="8">
        <f>IF(H42="","",IF(H42=0,"Not entered",IF(H42&lt;=G42,"On budget","Over budget")))</f>
        <v/>
      </c>
      <c r="M42" s="4" t="n"/>
    </row>
    <row r="43">
      <c r="A43" s="2" t="n"/>
      <c r="B43" s="3" t="n"/>
      <c r="C43" s="3" t="n"/>
      <c r="D43" s="3" t="n"/>
      <c r="E43" s="4" t="n"/>
      <c r="F43" s="4" t="n"/>
      <c r="G43" s="5" t="n"/>
      <c r="H43" s="5" t="n"/>
      <c r="I43" s="6" t="n"/>
      <c r="J43" s="9">
        <f>IF(H43="","",IF(I43="Yes",IFERROR(H43/11,0),0))</f>
        <v/>
      </c>
      <c r="K43" s="9">
        <f>IF(AND(G43="",H43=""),"",IFERROR(H43-G43,0))</f>
        <v/>
      </c>
      <c r="L43" s="10">
        <f>IF(H43="","",IF(H43=0,"Not entered",IF(H43&lt;=G43,"On budget","Over budget")))</f>
        <v/>
      </c>
      <c r="M43" s="4" t="n"/>
    </row>
    <row r="44">
      <c r="A44" s="2" t="n"/>
      <c r="B44" s="3" t="n"/>
      <c r="C44" s="3" t="n"/>
      <c r="D44" s="3" t="n"/>
      <c r="E44" s="4" t="n"/>
      <c r="F44" s="4" t="n"/>
      <c r="G44" s="5" t="n"/>
      <c r="H44" s="5" t="n"/>
      <c r="I44" s="6" t="n"/>
      <c r="J44" s="7">
        <f>IF(H44="","",IF(I44="Yes",IFERROR(H44/11,0),0))</f>
        <v/>
      </c>
      <c r="K44" s="7">
        <f>IF(AND(G44="",H44=""),"",IFERROR(H44-G44,0))</f>
        <v/>
      </c>
      <c r="L44" s="8">
        <f>IF(H44="","",IF(H44=0,"Not entered",IF(H44&lt;=G44,"On budget","Over budget")))</f>
        <v/>
      </c>
      <c r="M44" s="4" t="n"/>
    </row>
    <row r="45">
      <c r="A45" s="2" t="n"/>
      <c r="B45" s="3" t="n"/>
      <c r="C45" s="3" t="n"/>
      <c r="D45" s="3" t="n"/>
      <c r="E45" s="4" t="n"/>
      <c r="F45" s="4" t="n"/>
      <c r="G45" s="5" t="n"/>
      <c r="H45" s="5" t="n"/>
      <c r="I45" s="6" t="n"/>
      <c r="J45" s="9">
        <f>IF(H45="","",IF(I45="Yes",IFERROR(H45/11,0),0))</f>
        <v/>
      </c>
      <c r="K45" s="9">
        <f>IF(AND(G45="",H45=""),"",IFERROR(H45-G45,0))</f>
        <v/>
      </c>
      <c r="L45" s="10">
        <f>IF(H45="","",IF(H45=0,"Not entered",IF(H45&lt;=G45,"On budget","Over budget")))</f>
        <v/>
      </c>
      <c r="M45" s="4" t="n"/>
    </row>
    <row r="46">
      <c r="A46" s="2" t="n"/>
      <c r="B46" s="3" t="n"/>
      <c r="C46" s="3" t="n"/>
      <c r="D46" s="3" t="n"/>
      <c r="E46" s="4" t="n"/>
      <c r="F46" s="4" t="n"/>
      <c r="G46" s="5" t="n"/>
      <c r="H46" s="5" t="n"/>
      <c r="I46" s="6" t="n"/>
      <c r="J46" s="7">
        <f>IF(H46="","",IF(I46="Yes",IFERROR(H46/11,0),0))</f>
        <v/>
      </c>
      <c r="K46" s="7">
        <f>IF(AND(G46="",H46=""),"",IFERROR(H46-G46,0))</f>
        <v/>
      </c>
      <c r="L46" s="8">
        <f>IF(H46="","",IF(H46=0,"Not entered",IF(H46&lt;=G46,"On budget","Over budget")))</f>
        <v/>
      </c>
      <c r="M46" s="4" t="n"/>
    </row>
    <row r="47">
      <c r="A47" s="2" t="n"/>
      <c r="B47" s="3" t="n"/>
      <c r="C47" s="3" t="n"/>
      <c r="D47" s="3" t="n"/>
      <c r="E47" s="4" t="n"/>
      <c r="F47" s="4" t="n"/>
      <c r="G47" s="5" t="n"/>
      <c r="H47" s="5" t="n"/>
      <c r="I47" s="6" t="n"/>
      <c r="J47" s="9">
        <f>IF(H47="","",IF(I47="Yes",IFERROR(H47/11,0),0))</f>
        <v/>
      </c>
      <c r="K47" s="9">
        <f>IF(AND(G47="",H47=""),"",IFERROR(H47-G47,0))</f>
        <v/>
      </c>
      <c r="L47" s="10">
        <f>IF(H47="","",IF(H47=0,"Not entered",IF(H47&lt;=G47,"On budget","Over budget")))</f>
        <v/>
      </c>
      <c r="M47" s="4" t="n"/>
    </row>
    <row r="48">
      <c r="A48" s="2" t="n"/>
      <c r="B48" s="3" t="n"/>
      <c r="C48" s="3" t="n"/>
      <c r="D48" s="3" t="n"/>
      <c r="E48" s="4" t="n"/>
      <c r="F48" s="4" t="n"/>
      <c r="G48" s="5" t="n"/>
      <c r="H48" s="5" t="n"/>
      <c r="I48" s="6" t="n"/>
      <c r="J48" s="7">
        <f>IF(H48="","",IF(I48="Yes",IFERROR(H48/11,0),0))</f>
        <v/>
      </c>
      <c r="K48" s="7">
        <f>IF(AND(G48="",H48=""),"",IFERROR(H48-G48,0))</f>
        <v/>
      </c>
      <c r="L48" s="8">
        <f>IF(H48="","",IF(H48=0,"Not entered",IF(H48&lt;=G48,"On budget","Over budget")))</f>
        <v/>
      </c>
      <c r="M48" s="4" t="n"/>
    </row>
    <row r="49">
      <c r="A49" s="2" t="n"/>
      <c r="B49" s="3" t="n"/>
      <c r="C49" s="3" t="n"/>
      <c r="D49" s="3" t="n"/>
      <c r="E49" s="4" t="n"/>
      <c r="F49" s="4" t="n"/>
      <c r="G49" s="5" t="n"/>
      <c r="H49" s="5" t="n"/>
      <c r="I49" s="6" t="n"/>
      <c r="J49" s="9">
        <f>IF(H49="","",IF(I49="Yes",IFERROR(H49/11,0),0))</f>
        <v/>
      </c>
      <c r="K49" s="9">
        <f>IF(AND(G49="",H49=""),"",IFERROR(H49-G49,0))</f>
        <v/>
      </c>
      <c r="L49" s="10">
        <f>IF(H49="","",IF(H49=0,"Not entered",IF(H49&lt;=G49,"On budget","Over budget")))</f>
        <v/>
      </c>
      <c r="M49" s="4" t="n"/>
    </row>
    <row r="50">
      <c r="A50" s="2" t="n"/>
      <c r="B50" s="3" t="n"/>
      <c r="C50" s="3" t="n"/>
      <c r="D50" s="3" t="n"/>
      <c r="E50" s="4" t="n"/>
      <c r="F50" s="4" t="n"/>
      <c r="G50" s="5" t="n"/>
      <c r="H50" s="5" t="n"/>
      <c r="I50" s="6" t="n"/>
      <c r="J50" s="7">
        <f>IF(H50="","",IF(I50="Yes",IFERROR(H50/11,0),0))</f>
        <v/>
      </c>
      <c r="K50" s="7">
        <f>IF(AND(G50="",H50=""),"",IFERROR(H50-G50,0))</f>
        <v/>
      </c>
      <c r="L50" s="8">
        <f>IF(H50="","",IF(H50=0,"Not entered",IF(H50&lt;=G50,"On budget","Over budget")))</f>
        <v/>
      </c>
      <c r="M50" s="4" t="n"/>
    </row>
    <row r="51">
      <c r="A51" s="2" t="n"/>
      <c r="B51" s="3" t="n"/>
      <c r="C51" s="3" t="n"/>
      <c r="D51" s="3" t="n"/>
      <c r="E51" s="4" t="n"/>
      <c r="F51" s="4" t="n"/>
      <c r="G51" s="5" t="n"/>
      <c r="H51" s="5" t="n"/>
      <c r="I51" s="6" t="n"/>
      <c r="J51" s="9">
        <f>IF(H51="","",IF(I51="Yes",IFERROR(H51/11,0),0))</f>
        <v/>
      </c>
      <c r="K51" s="9">
        <f>IF(AND(G51="",H51=""),"",IFERROR(H51-G51,0))</f>
        <v/>
      </c>
      <c r="L51" s="10">
        <f>IF(H51="","",IF(H51=0,"Not entered",IF(H51&lt;=G51,"On budget","Over budget")))</f>
        <v/>
      </c>
      <c r="M51" s="4" t="n"/>
    </row>
    <row r="52">
      <c r="A52" s="2" t="n"/>
      <c r="B52" s="3" t="n"/>
      <c r="C52" s="3" t="n"/>
      <c r="D52" s="3" t="n"/>
      <c r="E52" s="4" t="n"/>
      <c r="F52" s="4" t="n"/>
      <c r="G52" s="5" t="n"/>
      <c r="H52" s="5" t="n"/>
      <c r="I52" s="6" t="n"/>
      <c r="J52" s="7">
        <f>IF(H52="","",IF(I52="Yes",IFERROR(H52/11,0),0))</f>
        <v/>
      </c>
      <c r="K52" s="7">
        <f>IF(AND(G52="",H52=""),"",IFERROR(H52-G52,0))</f>
        <v/>
      </c>
      <c r="L52" s="8">
        <f>IF(H52="","",IF(H52=0,"Not entered",IF(H52&lt;=G52,"On budget","Over budget")))</f>
        <v/>
      </c>
      <c r="M52" s="4" t="n"/>
    </row>
    <row r="53">
      <c r="A53" s="2" t="n"/>
      <c r="B53" s="3" t="n"/>
      <c r="C53" s="3" t="n"/>
      <c r="D53" s="3" t="n"/>
      <c r="E53" s="4" t="n"/>
      <c r="F53" s="4" t="n"/>
      <c r="G53" s="5" t="n"/>
      <c r="H53" s="5" t="n"/>
      <c r="I53" s="6" t="n"/>
      <c r="J53" s="9">
        <f>IF(H53="","",IF(I53="Yes",IFERROR(H53/11,0),0))</f>
        <v/>
      </c>
      <c r="K53" s="9">
        <f>IF(AND(G53="",H53=""),"",IFERROR(H53-G53,0))</f>
        <v/>
      </c>
      <c r="L53" s="10">
        <f>IF(H53="","",IF(H53=0,"Not entered",IF(H53&lt;=G53,"On budget","Over budget")))</f>
        <v/>
      </c>
      <c r="M53" s="4" t="n"/>
    </row>
    <row r="54">
      <c r="A54" s="2" t="n"/>
      <c r="B54" s="3" t="n"/>
      <c r="C54" s="3" t="n"/>
      <c r="D54" s="3" t="n"/>
      <c r="E54" s="4" t="n"/>
      <c r="F54" s="4" t="n"/>
      <c r="G54" s="5" t="n"/>
      <c r="H54" s="5" t="n"/>
      <c r="I54" s="6" t="n"/>
      <c r="J54" s="7">
        <f>IF(H54="","",IF(I54="Yes",IFERROR(H54/11,0),0))</f>
        <v/>
      </c>
      <c r="K54" s="7">
        <f>IF(AND(G54="",H54=""),"",IFERROR(H54-G54,0))</f>
        <v/>
      </c>
      <c r="L54" s="8">
        <f>IF(H54="","",IF(H54=0,"Not entered",IF(H54&lt;=G54,"On budget","Over budget")))</f>
        <v/>
      </c>
      <c r="M54" s="4" t="n"/>
    </row>
    <row r="55">
      <c r="A55" s="2" t="n"/>
      <c r="B55" s="3" t="n"/>
      <c r="C55" s="3" t="n"/>
      <c r="D55" s="3" t="n"/>
      <c r="E55" s="4" t="n"/>
      <c r="F55" s="4" t="n"/>
      <c r="G55" s="5" t="n"/>
      <c r="H55" s="5" t="n"/>
      <c r="I55" s="6" t="n"/>
      <c r="J55" s="9">
        <f>IF(H55="","",IF(I55="Yes",IFERROR(H55/11,0),0))</f>
        <v/>
      </c>
      <c r="K55" s="9">
        <f>IF(AND(G55="",H55=""),"",IFERROR(H55-G55,0))</f>
        <v/>
      </c>
      <c r="L55" s="10">
        <f>IF(H55="","",IF(H55=0,"Not entered",IF(H55&lt;=G55,"On budget","Over budget")))</f>
        <v/>
      </c>
      <c r="M55" s="4" t="n"/>
    </row>
    <row r="56">
      <c r="A56" s="2" t="n"/>
      <c r="B56" s="3" t="n"/>
      <c r="C56" s="3" t="n"/>
      <c r="D56" s="3" t="n"/>
      <c r="E56" s="4" t="n"/>
      <c r="F56" s="4" t="n"/>
      <c r="G56" s="5" t="n"/>
      <c r="H56" s="5" t="n"/>
      <c r="I56" s="6" t="n"/>
      <c r="J56" s="7">
        <f>IF(H56="","",IF(I56="Yes",IFERROR(H56/11,0),0))</f>
        <v/>
      </c>
      <c r="K56" s="7">
        <f>IF(AND(G56="",H56=""),"",IFERROR(H56-G56,0))</f>
        <v/>
      </c>
      <c r="L56" s="8">
        <f>IF(H56="","",IF(H56=0,"Not entered",IF(H56&lt;=G56,"On budget","Over budget")))</f>
        <v/>
      </c>
      <c r="M56" s="4" t="n"/>
    </row>
    <row r="57">
      <c r="A57" s="2" t="n"/>
      <c r="B57" s="3" t="n"/>
      <c r="C57" s="3" t="n"/>
      <c r="D57" s="3" t="n"/>
      <c r="E57" s="4" t="n"/>
      <c r="F57" s="4" t="n"/>
      <c r="G57" s="5" t="n"/>
      <c r="H57" s="5" t="n"/>
      <c r="I57" s="6" t="n"/>
      <c r="J57" s="9">
        <f>IF(H57="","",IF(I57="Yes",IFERROR(H57/11,0),0))</f>
        <v/>
      </c>
      <c r="K57" s="9">
        <f>IF(AND(G57="",H57=""),"",IFERROR(H57-G57,0))</f>
        <v/>
      </c>
      <c r="L57" s="10">
        <f>IF(H57="","",IF(H57=0,"Not entered",IF(H57&lt;=G57,"On budget","Over budget")))</f>
        <v/>
      </c>
      <c r="M57" s="4" t="n"/>
    </row>
    <row r="58">
      <c r="A58" s="2" t="n"/>
      <c r="B58" s="3" t="n"/>
      <c r="C58" s="3" t="n"/>
      <c r="D58" s="3" t="n"/>
      <c r="E58" s="4" t="n"/>
      <c r="F58" s="4" t="n"/>
      <c r="G58" s="5" t="n"/>
      <c r="H58" s="5" t="n"/>
      <c r="I58" s="6" t="n"/>
      <c r="J58" s="7">
        <f>IF(H58="","",IF(I58="Yes",IFERROR(H58/11,0),0))</f>
        <v/>
      </c>
      <c r="K58" s="7">
        <f>IF(AND(G58="",H58=""),"",IFERROR(H58-G58,0))</f>
        <v/>
      </c>
      <c r="L58" s="8">
        <f>IF(H58="","",IF(H58=0,"Not entered",IF(H58&lt;=G58,"On budget","Over budget")))</f>
        <v/>
      </c>
      <c r="M58" s="4" t="n"/>
    </row>
    <row r="59">
      <c r="A59" s="2" t="n"/>
      <c r="B59" s="3" t="n"/>
      <c r="C59" s="3" t="n"/>
      <c r="D59" s="3" t="n"/>
      <c r="E59" s="4" t="n"/>
      <c r="F59" s="4" t="n"/>
      <c r="G59" s="5" t="n"/>
      <c r="H59" s="5" t="n"/>
      <c r="I59" s="6" t="n"/>
      <c r="J59" s="9">
        <f>IF(H59="","",IF(I59="Yes",IFERROR(H59/11,0),0))</f>
        <v/>
      </c>
      <c r="K59" s="9">
        <f>IF(AND(G59="",H59=""),"",IFERROR(H59-G59,0))</f>
        <v/>
      </c>
      <c r="L59" s="10">
        <f>IF(H59="","",IF(H59=0,"Not entered",IF(H59&lt;=G59,"On budget","Over budget")))</f>
        <v/>
      </c>
      <c r="M59" s="4" t="n"/>
    </row>
    <row r="60">
      <c r="A60" s="2" t="n"/>
      <c r="B60" s="3" t="n"/>
      <c r="C60" s="3" t="n"/>
      <c r="D60" s="3" t="n"/>
      <c r="E60" s="4" t="n"/>
      <c r="F60" s="4" t="n"/>
      <c r="G60" s="5" t="n"/>
      <c r="H60" s="5" t="n"/>
      <c r="I60" s="6" t="n"/>
      <c r="J60" s="7">
        <f>IF(H60="","",IF(I60="Yes",IFERROR(H60/11,0),0))</f>
        <v/>
      </c>
      <c r="K60" s="7">
        <f>IF(AND(G60="",H60=""),"",IFERROR(H60-G60,0))</f>
        <v/>
      </c>
      <c r="L60" s="8">
        <f>IF(H60="","",IF(H60=0,"Not entered",IF(H60&lt;=G60,"On budget","Over budget")))</f>
        <v/>
      </c>
      <c r="M60" s="4" t="n"/>
    </row>
    <row r="61">
      <c r="A61" s="2" t="n"/>
      <c r="B61" s="3" t="n"/>
      <c r="C61" s="3" t="n"/>
      <c r="D61" s="3" t="n"/>
      <c r="E61" s="4" t="n"/>
      <c r="F61" s="4" t="n"/>
      <c r="G61" s="5" t="n"/>
      <c r="H61" s="5" t="n"/>
      <c r="I61" s="6" t="n"/>
      <c r="J61" s="9">
        <f>IF(H61="","",IF(I61="Yes",IFERROR(H61/11,0),0))</f>
        <v/>
      </c>
      <c r="K61" s="9">
        <f>IF(AND(G61="",H61=""),"",IFERROR(H61-G61,0))</f>
        <v/>
      </c>
      <c r="L61" s="10">
        <f>IF(H61="","",IF(H61=0,"Not entered",IF(H61&lt;=G61,"On budget","Over budget")))</f>
        <v/>
      </c>
      <c r="M61" s="4" t="n"/>
    </row>
    <row r="62">
      <c r="A62" s="2" t="n"/>
      <c r="B62" s="3" t="n"/>
      <c r="C62" s="3" t="n"/>
      <c r="D62" s="3" t="n"/>
      <c r="E62" s="4" t="n"/>
      <c r="F62" s="4" t="n"/>
      <c r="G62" s="5" t="n"/>
      <c r="H62" s="5" t="n"/>
      <c r="I62" s="6" t="n"/>
      <c r="J62" s="7">
        <f>IF(H62="","",IF(I62="Yes",IFERROR(H62/11,0),0))</f>
        <v/>
      </c>
      <c r="K62" s="7">
        <f>IF(AND(G62="",H62=""),"",IFERROR(H62-G62,0))</f>
        <v/>
      </c>
      <c r="L62" s="8">
        <f>IF(H62="","",IF(H62=0,"Not entered",IF(H62&lt;=G62,"On budget","Over budget")))</f>
        <v/>
      </c>
      <c r="M62" s="4" t="n"/>
    </row>
    <row r="63">
      <c r="A63" s="2" t="n"/>
      <c r="B63" s="3" t="n"/>
      <c r="C63" s="3" t="n"/>
      <c r="D63" s="3" t="n"/>
      <c r="E63" s="4" t="n"/>
      <c r="F63" s="4" t="n"/>
      <c r="G63" s="5" t="n"/>
      <c r="H63" s="5" t="n"/>
      <c r="I63" s="6" t="n"/>
      <c r="J63" s="9">
        <f>IF(H63="","",IF(I63="Yes",IFERROR(H63/11,0),0))</f>
        <v/>
      </c>
      <c r="K63" s="9">
        <f>IF(AND(G63="",H63=""),"",IFERROR(H63-G63,0))</f>
        <v/>
      </c>
      <c r="L63" s="10">
        <f>IF(H63="","",IF(H63=0,"Not entered",IF(H63&lt;=G63,"On budget","Over budget")))</f>
        <v/>
      </c>
      <c r="M63" s="4" t="n"/>
    </row>
    <row r="64">
      <c r="A64" s="2" t="n"/>
      <c r="B64" s="3" t="n"/>
      <c r="C64" s="3" t="n"/>
      <c r="D64" s="3" t="n"/>
      <c r="E64" s="4" t="n"/>
      <c r="F64" s="4" t="n"/>
      <c r="G64" s="5" t="n"/>
      <c r="H64" s="5" t="n"/>
      <c r="I64" s="6" t="n"/>
      <c r="J64" s="7">
        <f>IF(H64="","",IF(I64="Yes",IFERROR(H64/11,0),0))</f>
        <v/>
      </c>
      <c r="K64" s="7">
        <f>IF(AND(G64="",H64=""),"",IFERROR(H64-G64,0))</f>
        <v/>
      </c>
      <c r="L64" s="8">
        <f>IF(H64="","",IF(H64=0,"Not entered",IF(H64&lt;=G64,"On budget","Over budget")))</f>
        <v/>
      </c>
      <c r="M64" s="4" t="n"/>
    </row>
    <row r="65">
      <c r="A65" s="2" t="n"/>
      <c r="B65" s="3" t="n"/>
      <c r="C65" s="3" t="n"/>
      <c r="D65" s="3" t="n"/>
      <c r="E65" s="4" t="n"/>
      <c r="F65" s="4" t="n"/>
      <c r="G65" s="5" t="n"/>
      <c r="H65" s="5" t="n"/>
      <c r="I65" s="6" t="n"/>
      <c r="J65" s="9">
        <f>IF(H65="","",IF(I65="Yes",IFERROR(H65/11,0),0))</f>
        <v/>
      </c>
      <c r="K65" s="9">
        <f>IF(AND(G65="",H65=""),"",IFERROR(H65-G65,0))</f>
        <v/>
      </c>
      <c r="L65" s="10">
        <f>IF(H65="","",IF(H65=0,"Not entered",IF(H65&lt;=G65,"On budget","Over budget")))</f>
        <v/>
      </c>
      <c r="M65" s="4" t="n"/>
    </row>
    <row r="66">
      <c r="A66" s="2" t="n"/>
      <c r="B66" s="3" t="n"/>
      <c r="C66" s="3" t="n"/>
      <c r="D66" s="3" t="n"/>
      <c r="E66" s="4" t="n"/>
      <c r="F66" s="4" t="n"/>
      <c r="G66" s="5" t="n"/>
      <c r="H66" s="5" t="n"/>
      <c r="I66" s="6" t="n"/>
      <c r="J66" s="7">
        <f>IF(H66="","",IF(I66="Yes",IFERROR(H66/11,0),0))</f>
        <v/>
      </c>
      <c r="K66" s="7">
        <f>IF(AND(G66="",H66=""),"",IFERROR(H66-G66,0))</f>
        <v/>
      </c>
      <c r="L66" s="8">
        <f>IF(H66="","",IF(H66=0,"Not entered",IF(H66&lt;=G66,"On budget","Over budget")))</f>
        <v/>
      </c>
      <c r="M66" s="4" t="n"/>
    </row>
    <row r="67">
      <c r="A67" s="2" t="n"/>
      <c r="B67" s="3" t="n"/>
      <c r="C67" s="3" t="n"/>
      <c r="D67" s="3" t="n"/>
      <c r="E67" s="4" t="n"/>
      <c r="F67" s="4" t="n"/>
      <c r="G67" s="5" t="n"/>
      <c r="H67" s="5" t="n"/>
      <c r="I67" s="6" t="n"/>
      <c r="J67" s="9">
        <f>IF(H67="","",IF(I67="Yes",IFERROR(H67/11,0),0))</f>
        <v/>
      </c>
      <c r="K67" s="9">
        <f>IF(AND(G67="",H67=""),"",IFERROR(H67-G67,0))</f>
        <v/>
      </c>
      <c r="L67" s="10">
        <f>IF(H67="","",IF(H67=0,"Not entered",IF(H67&lt;=G67,"On budget","Over budget")))</f>
        <v/>
      </c>
      <c r="M67" s="4" t="n"/>
    </row>
    <row r="68">
      <c r="A68" s="2" t="n"/>
      <c r="B68" s="3" t="n"/>
      <c r="C68" s="3" t="n"/>
      <c r="D68" s="3" t="n"/>
      <c r="E68" s="4" t="n"/>
      <c r="F68" s="4" t="n"/>
      <c r="G68" s="5" t="n"/>
      <c r="H68" s="5" t="n"/>
      <c r="I68" s="6" t="n"/>
      <c r="J68" s="7">
        <f>IF(H68="","",IF(I68="Yes",IFERROR(H68/11,0),0))</f>
        <v/>
      </c>
      <c r="K68" s="7">
        <f>IF(AND(G68="",H68=""),"",IFERROR(H68-G68,0))</f>
        <v/>
      </c>
      <c r="L68" s="8">
        <f>IF(H68="","",IF(H68=0,"Not entered",IF(H68&lt;=G68,"On budget","Over budget")))</f>
        <v/>
      </c>
      <c r="M68" s="4" t="n"/>
    </row>
    <row r="69">
      <c r="A69" s="2" t="n"/>
      <c r="B69" s="3" t="n"/>
      <c r="C69" s="3" t="n"/>
      <c r="D69" s="3" t="n"/>
      <c r="E69" s="4" t="n"/>
      <c r="F69" s="4" t="n"/>
      <c r="G69" s="5" t="n"/>
      <c r="H69" s="5" t="n"/>
      <c r="I69" s="6" t="n"/>
      <c r="J69" s="9">
        <f>IF(H69="","",IF(I69="Yes",IFERROR(H69/11,0),0))</f>
        <v/>
      </c>
      <c r="K69" s="9">
        <f>IF(AND(G69="",H69=""),"",IFERROR(H69-G69,0))</f>
        <v/>
      </c>
      <c r="L69" s="10">
        <f>IF(H69="","",IF(H69=0,"Not entered",IF(H69&lt;=G69,"On budget","Over budget")))</f>
        <v/>
      </c>
      <c r="M69" s="4" t="n"/>
    </row>
    <row r="70">
      <c r="A70" s="2" t="n"/>
      <c r="B70" s="3" t="n"/>
      <c r="C70" s="3" t="n"/>
      <c r="D70" s="3" t="n"/>
      <c r="E70" s="4" t="n"/>
      <c r="F70" s="4" t="n"/>
      <c r="G70" s="5" t="n"/>
      <c r="H70" s="5" t="n"/>
      <c r="I70" s="6" t="n"/>
      <c r="J70" s="7">
        <f>IF(H70="","",IF(I70="Yes",IFERROR(H70/11,0),0))</f>
        <v/>
      </c>
      <c r="K70" s="7">
        <f>IF(AND(G70="",H70=""),"",IFERROR(H70-G70,0))</f>
        <v/>
      </c>
      <c r="L70" s="8">
        <f>IF(H70="","",IF(H70=0,"Not entered",IF(H70&lt;=G70,"On budget","Over budget")))</f>
        <v/>
      </c>
      <c r="M70" s="4" t="n"/>
    </row>
    <row r="71">
      <c r="A71" s="2" t="n"/>
      <c r="B71" s="3" t="n"/>
      <c r="C71" s="3" t="n"/>
      <c r="D71" s="3" t="n"/>
      <c r="E71" s="4" t="n"/>
      <c r="F71" s="4" t="n"/>
      <c r="G71" s="5" t="n"/>
      <c r="H71" s="5" t="n"/>
      <c r="I71" s="6" t="n"/>
      <c r="J71" s="9">
        <f>IF(H71="","",IF(I71="Yes",IFERROR(H71/11,0),0))</f>
        <v/>
      </c>
      <c r="K71" s="9">
        <f>IF(AND(G71="",H71=""),"",IFERROR(H71-G71,0))</f>
        <v/>
      </c>
      <c r="L71" s="10">
        <f>IF(H71="","",IF(H71=0,"Not entered",IF(H71&lt;=G71,"On budget","Over budget")))</f>
        <v/>
      </c>
      <c r="M71" s="4" t="n"/>
    </row>
    <row r="72">
      <c r="A72" s="2" t="n"/>
      <c r="B72" s="3" t="n"/>
      <c r="C72" s="3" t="n"/>
      <c r="D72" s="3" t="n"/>
      <c r="E72" s="4" t="n"/>
      <c r="F72" s="4" t="n"/>
      <c r="G72" s="5" t="n"/>
      <c r="H72" s="5" t="n"/>
      <c r="I72" s="6" t="n"/>
      <c r="J72" s="7">
        <f>IF(H72="","",IF(I72="Yes",IFERROR(H72/11,0),0))</f>
        <v/>
      </c>
      <c r="K72" s="7">
        <f>IF(AND(G72="",H72=""),"",IFERROR(H72-G72,0))</f>
        <v/>
      </c>
      <c r="L72" s="8">
        <f>IF(H72="","",IF(H72=0,"Not entered",IF(H72&lt;=G72,"On budget","Over budget")))</f>
        <v/>
      </c>
      <c r="M72" s="4" t="n"/>
    </row>
    <row r="73">
      <c r="A73" s="2" t="n"/>
      <c r="B73" s="3" t="n"/>
      <c r="C73" s="3" t="n"/>
      <c r="D73" s="3" t="n"/>
      <c r="E73" s="4" t="n"/>
      <c r="F73" s="4" t="n"/>
      <c r="G73" s="5" t="n"/>
      <c r="H73" s="5" t="n"/>
      <c r="I73" s="6" t="n"/>
      <c r="J73" s="9">
        <f>IF(H73="","",IF(I73="Yes",IFERROR(H73/11,0),0))</f>
        <v/>
      </c>
      <c r="K73" s="9">
        <f>IF(AND(G73="",H73=""),"",IFERROR(H73-G73,0))</f>
        <v/>
      </c>
      <c r="L73" s="10">
        <f>IF(H73="","",IF(H73=0,"Not entered",IF(H73&lt;=G73,"On budget","Over budget")))</f>
        <v/>
      </c>
      <c r="M73" s="4" t="n"/>
    </row>
    <row r="74">
      <c r="A74" s="2" t="n"/>
      <c r="B74" s="3" t="n"/>
      <c r="C74" s="3" t="n"/>
      <c r="D74" s="3" t="n"/>
      <c r="E74" s="4" t="n"/>
      <c r="F74" s="4" t="n"/>
      <c r="G74" s="5" t="n"/>
      <c r="H74" s="5" t="n"/>
      <c r="I74" s="6" t="n"/>
      <c r="J74" s="7">
        <f>IF(H74="","",IF(I74="Yes",IFERROR(H74/11,0),0))</f>
        <v/>
      </c>
      <c r="K74" s="7">
        <f>IF(AND(G74="",H74=""),"",IFERROR(H74-G74,0))</f>
        <v/>
      </c>
      <c r="L74" s="8">
        <f>IF(H74="","",IF(H74=0,"Not entered",IF(H74&lt;=G74,"On budget","Over budget")))</f>
        <v/>
      </c>
      <c r="M74" s="4" t="n"/>
    </row>
    <row r="75">
      <c r="A75" s="2" t="n"/>
      <c r="B75" s="3" t="n"/>
      <c r="C75" s="3" t="n"/>
      <c r="D75" s="3" t="n"/>
      <c r="E75" s="4" t="n"/>
      <c r="F75" s="4" t="n"/>
      <c r="G75" s="5" t="n"/>
      <c r="H75" s="5" t="n"/>
      <c r="I75" s="6" t="n"/>
      <c r="J75" s="9">
        <f>IF(H75="","",IF(I75="Yes",IFERROR(H75/11,0),0))</f>
        <v/>
      </c>
      <c r="K75" s="9">
        <f>IF(AND(G75="",H75=""),"",IFERROR(H75-G75,0))</f>
        <v/>
      </c>
      <c r="L75" s="10">
        <f>IF(H75="","",IF(H75=0,"Not entered",IF(H75&lt;=G75,"On budget","Over budget")))</f>
        <v/>
      </c>
      <c r="M75" s="4" t="n"/>
    </row>
    <row r="76">
      <c r="A76" s="2" t="n"/>
      <c r="B76" s="3" t="n"/>
      <c r="C76" s="3" t="n"/>
      <c r="D76" s="3" t="n"/>
      <c r="E76" s="4" t="n"/>
      <c r="F76" s="4" t="n"/>
      <c r="G76" s="5" t="n"/>
      <c r="H76" s="5" t="n"/>
      <c r="I76" s="6" t="n"/>
      <c r="J76" s="7">
        <f>IF(H76="","",IF(I76="Yes",IFERROR(H76/11,0),0))</f>
        <v/>
      </c>
      <c r="K76" s="7">
        <f>IF(AND(G76="",H76=""),"",IFERROR(H76-G76,0))</f>
        <v/>
      </c>
      <c r="L76" s="8">
        <f>IF(H76="","",IF(H76=0,"Not entered",IF(H76&lt;=G76,"On budget","Over budget")))</f>
        <v/>
      </c>
      <c r="M76" s="4" t="n"/>
    </row>
    <row r="77">
      <c r="A77" s="2" t="n"/>
      <c r="B77" s="3" t="n"/>
      <c r="C77" s="3" t="n"/>
      <c r="D77" s="3" t="n"/>
      <c r="E77" s="4" t="n"/>
      <c r="F77" s="4" t="n"/>
      <c r="G77" s="5" t="n"/>
      <c r="H77" s="5" t="n"/>
      <c r="I77" s="6" t="n"/>
      <c r="J77" s="9">
        <f>IF(H77="","",IF(I77="Yes",IFERROR(H77/11,0),0))</f>
        <v/>
      </c>
      <c r="K77" s="9">
        <f>IF(AND(G77="",H77=""),"",IFERROR(H77-G77,0))</f>
        <v/>
      </c>
      <c r="L77" s="10">
        <f>IF(H77="","",IF(H77=0,"Not entered",IF(H77&lt;=G77,"On budget","Over budget")))</f>
        <v/>
      </c>
      <c r="M77" s="4" t="n"/>
    </row>
    <row r="78">
      <c r="A78" s="2" t="n"/>
      <c r="B78" s="3" t="n"/>
      <c r="C78" s="3" t="n"/>
      <c r="D78" s="3" t="n"/>
      <c r="E78" s="4" t="n"/>
      <c r="F78" s="4" t="n"/>
      <c r="G78" s="5" t="n"/>
      <c r="H78" s="5" t="n"/>
      <c r="I78" s="6" t="n"/>
      <c r="J78" s="7">
        <f>IF(H78="","",IF(I78="Yes",IFERROR(H78/11,0),0))</f>
        <v/>
      </c>
      <c r="K78" s="7">
        <f>IF(AND(G78="",H78=""),"",IFERROR(H78-G78,0))</f>
        <v/>
      </c>
      <c r="L78" s="8">
        <f>IF(H78="","",IF(H78=0,"Not entered",IF(H78&lt;=G78,"On budget","Over budget")))</f>
        <v/>
      </c>
      <c r="M78" s="4" t="n"/>
    </row>
    <row r="79">
      <c r="A79" s="2" t="n"/>
      <c r="B79" s="3" t="n"/>
      <c r="C79" s="3" t="n"/>
      <c r="D79" s="3" t="n"/>
      <c r="E79" s="4" t="n"/>
      <c r="F79" s="4" t="n"/>
      <c r="G79" s="5" t="n"/>
      <c r="H79" s="5" t="n"/>
      <c r="I79" s="6" t="n"/>
      <c r="J79" s="9">
        <f>IF(H79="","",IF(I79="Yes",IFERROR(H79/11,0),0))</f>
        <v/>
      </c>
      <c r="K79" s="9">
        <f>IF(AND(G79="",H79=""),"",IFERROR(H79-G79,0))</f>
        <v/>
      </c>
      <c r="L79" s="10">
        <f>IF(H79="","",IF(H79=0,"Not entered",IF(H79&lt;=G79,"On budget","Over budget")))</f>
        <v/>
      </c>
      <c r="M79" s="4" t="n"/>
    </row>
    <row r="80">
      <c r="A80" s="2" t="n"/>
      <c r="B80" s="3" t="n"/>
      <c r="C80" s="3" t="n"/>
      <c r="D80" s="3" t="n"/>
      <c r="E80" s="4" t="n"/>
      <c r="F80" s="4" t="n"/>
      <c r="G80" s="5" t="n"/>
      <c r="H80" s="5" t="n"/>
      <c r="I80" s="6" t="n"/>
      <c r="J80" s="7">
        <f>IF(H80="","",IF(I80="Yes",IFERROR(H80/11,0),0))</f>
        <v/>
      </c>
      <c r="K80" s="7">
        <f>IF(AND(G80="",H80=""),"",IFERROR(H80-G80,0))</f>
        <v/>
      </c>
      <c r="L80" s="8">
        <f>IF(H80="","",IF(H80=0,"Not entered",IF(H80&lt;=G80,"On budget","Over budget")))</f>
        <v/>
      </c>
      <c r="M80" s="4" t="n"/>
    </row>
    <row r="81">
      <c r="A81" s="2" t="n"/>
      <c r="B81" s="3" t="n"/>
      <c r="C81" s="3" t="n"/>
      <c r="D81" s="3" t="n"/>
      <c r="E81" s="4" t="n"/>
      <c r="F81" s="4" t="n"/>
      <c r="G81" s="5" t="n"/>
      <c r="H81" s="5" t="n"/>
      <c r="I81" s="6" t="n"/>
      <c r="J81" s="9">
        <f>IF(H81="","",IF(I81="Yes",IFERROR(H81/11,0),0))</f>
        <v/>
      </c>
      <c r="K81" s="9">
        <f>IF(AND(G81="",H81=""),"",IFERROR(H81-G81,0))</f>
        <v/>
      </c>
      <c r="L81" s="10">
        <f>IF(H81="","",IF(H81=0,"Not entered",IF(H81&lt;=G81,"On budget","Over budget")))</f>
        <v/>
      </c>
      <c r="M81" s="4" t="n"/>
    </row>
    <row r="82">
      <c r="A82" s="2" t="n"/>
      <c r="B82" s="3" t="n"/>
      <c r="C82" s="3" t="n"/>
      <c r="D82" s="3" t="n"/>
      <c r="E82" s="4" t="n"/>
      <c r="F82" s="4" t="n"/>
      <c r="G82" s="5" t="n"/>
      <c r="H82" s="5" t="n"/>
      <c r="I82" s="6" t="n"/>
      <c r="J82" s="7">
        <f>IF(H82="","",IF(I82="Yes",IFERROR(H82/11,0),0))</f>
        <v/>
      </c>
      <c r="K82" s="7">
        <f>IF(AND(G82="",H82=""),"",IFERROR(H82-G82,0))</f>
        <v/>
      </c>
      <c r="L82" s="8">
        <f>IF(H82="","",IF(H82=0,"Not entered",IF(H82&lt;=G82,"On budget","Over budget")))</f>
        <v/>
      </c>
      <c r="M82" s="4" t="n"/>
    </row>
    <row r="83">
      <c r="A83" s="2" t="n"/>
      <c r="B83" s="3" t="n"/>
      <c r="C83" s="3" t="n"/>
      <c r="D83" s="3" t="n"/>
      <c r="E83" s="4" t="n"/>
      <c r="F83" s="4" t="n"/>
      <c r="G83" s="5" t="n"/>
      <c r="H83" s="5" t="n"/>
      <c r="I83" s="6" t="n"/>
      <c r="J83" s="9">
        <f>IF(H83="","",IF(I83="Yes",IFERROR(H83/11,0),0))</f>
        <v/>
      </c>
      <c r="K83" s="9">
        <f>IF(AND(G83="",H83=""),"",IFERROR(H83-G83,0))</f>
        <v/>
      </c>
      <c r="L83" s="10">
        <f>IF(H83="","",IF(H83=0,"Not entered",IF(H83&lt;=G83,"On budget","Over budget")))</f>
        <v/>
      </c>
      <c r="M83" s="4" t="n"/>
    </row>
    <row r="84">
      <c r="A84" s="2" t="n"/>
      <c r="B84" s="3" t="n"/>
      <c r="C84" s="3" t="n"/>
      <c r="D84" s="3" t="n"/>
      <c r="E84" s="4" t="n"/>
      <c r="F84" s="4" t="n"/>
      <c r="G84" s="5" t="n"/>
      <c r="H84" s="5" t="n"/>
      <c r="I84" s="6" t="n"/>
      <c r="J84" s="7">
        <f>IF(H84="","",IF(I84="Yes",IFERROR(H84/11,0),0))</f>
        <v/>
      </c>
      <c r="K84" s="7">
        <f>IF(AND(G84="",H84=""),"",IFERROR(H84-G84,0))</f>
        <v/>
      </c>
      <c r="L84" s="8">
        <f>IF(H84="","",IF(H84=0,"Not entered",IF(H84&lt;=G84,"On budget","Over budget")))</f>
        <v/>
      </c>
      <c r="M84" s="4" t="n"/>
    </row>
    <row r="85">
      <c r="A85" s="2" t="n"/>
      <c r="B85" s="3" t="n"/>
      <c r="C85" s="3" t="n"/>
      <c r="D85" s="3" t="n"/>
      <c r="E85" s="4" t="n"/>
      <c r="F85" s="4" t="n"/>
      <c r="G85" s="5" t="n"/>
      <c r="H85" s="5" t="n"/>
      <c r="I85" s="6" t="n"/>
      <c r="J85" s="9">
        <f>IF(H85="","",IF(I85="Yes",IFERROR(H85/11,0),0))</f>
        <v/>
      </c>
      <c r="K85" s="9">
        <f>IF(AND(G85="",H85=""),"",IFERROR(H85-G85,0))</f>
        <v/>
      </c>
      <c r="L85" s="10">
        <f>IF(H85="","",IF(H85=0,"Not entered",IF(H85&lt;=G85,"On budget","Over budget")))</f>
        <v/>
      </c>
      <c r="M85" s="4" t="n"/>
    </row>
    <row r="86">
      <c r="A86" s="2" t="n"/>
      <c r="B86" s="3" t="n"/>
      <c r="C86" s="3" t="n"/>
      <c r="D86" s="3" t="n"/>
      <c r="E86" s="4" t="n"/>
      <c r="F86" s="4" t="n"/>
      <c r="G86" s="5" t="n"/>
      <c r="H86" s="5" t="n"/>
      <c r="I86" s="6" t="n"/>
      <c r="J86" s="7">
        <f>IF(H86="","",IF(I86="Yes",IFERROR(H86/11,0),0))</f>
        <v/>
      </c>
      <c r="K86" s="7">
        <f>IF(AND(G86="",H86=""),"",IFERROR(H86-G86,0))</f>
        <v/>
      </c>
      <c r="L86" s="8">
        <f>IF(H86="","",IF(H86=0,"Not entered",IF(H86&lt;=G86,"On budget","Over budget")))</f>
        <v/>
      </c>
      <c r="M86" s="4" t="n"/>
    </row>
    <row r="87">
      <c r="A87" s="2" t="n"/>
      <c r="B87" s="3" t="n"/>
      <c r="C87" s="3" t="n"/>
      <c r="D87" s="3" t="n"/>
      <c r="E87" s="4" t="n"/>
      <c r="F87" s="4" t="n"/>
      <c r="G87" s="5" t="n"/>
      <c r="H87" s="5" t="n"/>
      <c r="I87" s="6" t="n"/>
      <c r="J87" s="9">
        <f>IF(H87="","",IF(I87="Yes",IFERROR(H87/11,0),0))</f>
        <v/>
      </c>
      <c r="K87" s="9">
        <f>IF(AND(G87="",H87=""),"",IFERROR(H87-G87,0))</f>
        <v/>
      </c>
      <c r="L87" s="10">
        <f>IF(H87="","",IF(H87=0,"Not entered",IF(H87&lt;=G87,"On budget","Over budget")))</f>
        <v/>
      </c>
      <c r="M87" s="4" t="n"/>
    </row>
    <row r="88">
      <c r="A88" s="2" t="n"/>
      <c r="B88" s="3" t="n"/>
      <c r="C88" s="3" t="n"/>
      <c r="D88" s="3" t="n"/>
      <c r="E88" s="4" t="n"/>
      <c r="F88" s="4" t="n"/>
      <c r="G88" s="5" t="n"/>
      <c r="H88" s="5" t="n"/>
      <c r="I88" s="6" t="n"/>
      <c r="J88" s="7">
        <f>IF(H88="","",IF(I88="Yes",IFERROR(H88/11,0),0))</f>
        <v/>
      </c>
      <c r="K88" s="7">
        <f>IF(AND(G88="",H88=""),"",IFERROR(H88-G88,0))</f>
        <v/>
      </c>
      <c r="L88" s="8">
        <f>IF(H88="","",IF(H88=0,"Not entered",IF(H88&lt;=G88,"On budget","Over budget")))</f>
        <v/>
      </c>
      <c r="M88" s="4" t="n"/>
    </row>
    <row r="89">
      <c r="A89" s="2" t="n"/>
      <c r="B89" s="3" t="n"/>
      <c r="C89" s="3" t="n"/>
      <c r="D89" s="3" t="n"/>
      <c r="E89" s="4" t="n"/>
      <c r="F89" s="4" t="n"/>
      <c r="G89" s="5" t="n"/>
      <c r="H89" s="5" t="n"/>
      <c r="I89" s="6" t="n"/>
      <c r="J89" s="9">
        <f>IF(H89="","",IF(I89="Yes",IFERROR(H89/11,0),0))</f>
        <v/>
      </c>
      <c r="K89" s="9">
        <f>IF(AND(G89="",H89=""),"",IFERROR(H89-G89,0))</f>
        <v/>
      </c>
      <c r="L89" s="10">
        <f>IF(H89="","",IF(H89=0,"Not entered",IF(H89&lt;=G89,"On budget","Over budget")))</f>
        <v/>
      </c>
      <c r="M89" s="4" t="n"/>
    </row>
    <row r="90">
      <c r="A90" s="2" t="n"/>
      <c r="B90" s="3" t="n"/>
      <c r="C90" s="3" t="n"/>
      <c r="D90" s="3" t="n"/>
      <c r="E90" s="4" t="n"/>
      <c r="F90" s="4" t="n"/>
      <c r="G90" s="5" t="n"/>
      <c r="H90" s="5" t="n"/>
      <c r="I90" s="6" t="n"/>
      <c r="J90" s="7">
        <f>IF(H90="","",IF(I90="Yes",IFERROR(H90/11,0),0))</f>
        <v/>
      </c>
      <c r="K90" s="7">
        <f>IF(AND(G90="",H90=""),"",IFERROR(H90-G90,0))</f>
        <v/>
      </c>
      <c r="L90" s="8">
        <f>IF(H90="","",IF(H90=0,"Not entered",IF(H90&lt;=G90,"On budget","Over budget")))</f>
        <v/>
      </c>
      <c r="M90" s="4" t="n"/>
    </row>
    <row r="91">
      <c r="A91" s="2" t="n"/>
      <c r="B91" s="3" t="n"/>
      <c r="C91" s="3" t="n"/>
      <c r="D91" s="3" t="n"/>
      <c r="E91" s="4" t="n"/>
      <c r="F91" s="4" t="n"/>
      <c r="G91" s="5" t="n"/>
      <c r="H91" s="5" t="n"/>
      <c r="I91" s="6" t="n"/>
      <c r="J91" s="9">
        <f>IF(H91="","",IF(I91="Yes",IFERROR(H91/11,0),0))</f>
        <v/>
      </c>
      <c r="K91" s="9">
        <f>IF(AND(G91="",H91=""),"",IFERROR(H91-G91,0))</f>
        <v/>
      </c>
      <c r="L91" s="10">
        <f>IF(H91="","",IF(H91=0,"Not entered",IF(H91&lt;=G91,"On budget","Over budget")))</f>
        <v/>
      </c>
      <c r="M91" s="4" t="n"/>
    </row>
    <row r="92">
      <c r="A92" s="2" t="n"/>
      <c r="B92" s="3" t="n"/>
      <c r="C92" s="3" t="n"/>
      <c r="D92" s="3" t="n"/>
      <c r="E92" s="4" t="n"/>
      <c r="F92" s="4" t="n"/>
      <c r="G92" s="5" t="n"/>
      <c r="H92" s="5" t="n"/>
      <c r="I92" s="6" t="n"/>
      <c r="J92" s="7">
        <f>IF(H92="","",IF(I92="Yes",IFERROR(H92/11,0),0))</f>
        <v/>
      </c>
      <c r="K92" s="7">
        <f>IF(AND(G92="",H92=""),"",IFERROR(H92-G92,0))</f>
        <v/>
      </c>
      <c r="L92" s="8">
        <f>IF(H92="","",IF(H92=0,"Not entered",IF(H92&lt;=G92,"On budget","Over budget")))</f>
        <v/>
      </c>
      <c r="M92" s="4" t="n"/>
    </row>
    <row r="93">
      <c r="A93" s="2" t="n"/>
      <c r="B93" s="3" t="n"/>
      <c r="C93" s="3" t="n"/>
      <c r="D93" s="3" t="n"/>
      <c r="E93" s="4" t="n"/>
      <c r="F93" s="4" t="n"/>
      <c r="G93" s="5" t="n"/>
      <c r="H93" s="5" t="n"/>
      <c r="I93" s="6" t="n"/>
      <c r="J93" s="9">
        <f>IF(H93="","",IF(I93="Yes",IFERROR(H93/11,0),0))</f>
        <v/>
      </c>
      <c r="K93" s="9">
        <f>IF(AND(G93="",H93=""),"",IFERROR(H93-G93,0))</f>
        <v/>
      </c>
      <c r="L93" s="10">
        <f>IF(H93="","",IF(H93=0,"Not entered",IF(H93&lt;=G93,"On budget","Over budget")))</f>
        <v/>
      </c>
      <c r="M93" s="4" t="n"/>
    </row>
    <row r="94">
      <c r="A94" s="2" t="n"/>
      <c r="B94" s="3" t="n"/>
      <c r="C94" s="3" t="n"/>
      <c r="D94" s="3" t="n"/>
      <c r="E94" s="4" t="n"/>
      <c r="F94" s="4" t="n"/>
      <c r="G94" s="5" t="n"/>
      <c r="H94" s="5" t="n"/>
      <c r="I94" s="6" t="n"/>
      <c r="J94" s="7">
        <f>IF(H94="","",IF(I94="Yes",IFERROR(H94/11,0),0))</f>
        <v/>
      </c>
      <c r="K94" s="7">
        <f>IF(AND(G94="",H94=""),"",IFERROR(H94-G94,0))</f>
        <v/>
      </c>
      <c r="L94" s="8">
        <f>IF(H94="","",IF(H94=0,"Not entered",IF(H94&lt;=G94,"On budget","Over budget")))</f>
        <v/>
      </c>
      <c r="M94" s="4" t="n"/>
    </row>
    <row r="95">
      <c r="A95" s="2" t="n"/>
      <c r="B95" s="3" t="n"/>
      <c r="C95" s="3" t="n"/>
      <c r="D95" s="3" t="n"/>
      <c r="E95" s="4" t="n"/>
      <c r="F95" s="4" t="n"/>
      <c r="G95" s="5" t="n"/>
      <c r="H95" s="5" t="n"/>
      <c r="I95" s="6" t="n"/>
      <c r="J95" s="9">
        <f>IF(H95="","",IF(I95="Yes",IFERROR(H95/11,0),0))</f>
        <v/>
      </c>
      <c r="K95" s="9">
        <f>IF(AND(G95="",H95=""),"",IFERROR(H95-G95,0))</f>
        <v/>
      </c>
      <c r="L95" s="10">
        <f>IF(H95="","",IF(H95=0,"Not entered",IF(H95&lt;=G95,"On budget","Over budget")))</f>
        <v/>
      </c>
      <c r="M95" s="4" t="n"/>
    </row>
    <row r="96">
      <c r="A96" s="2" t="n"/>
      <c r="B96" s="3" t="n"/>
      <c r="C96" s="3" t="n"/>
      <c r="D96" s="3" t="n"/>
      <c r="E96" s="4" t="n"/>
      <c r="F96" s="4" t="n"/>
      <c r="G96" s="5" t="n"/>
      <c r="H96" s="5" t="n"/>
      <c r="I96" s="6" t="n"/>
      <c r="J96" s="7">
        <f>IF(H96="","",IF(I96="Yes",IFERROR(H96/11,0),0))</f>
        <v/>
      </c>
      <c r="K96" s="7">
        <f>IF(AND(G96="",H96=""),"",IFERROR(H96-G96,0))</f>
        <v/>
      </c>
      <c r="L96" s="8">
        <f>IF(H96="","",IF(H96=0,"Not entered",IF(H96&lt;=G96,"On budget","Over budget")))</f>
        <v/>
      </c>
      <c r="M96" s="4" t="n"/>
    </row>
    <row r="97">
      <c r="A97" s="2" t="n"/>
      <c r="B97" s="3" t="n"/>
      <c r="C97" s="3" t="n"/>
      <c r="D97" s="3" t="n"/>
      <c r="E97" s="4" t="n"/>
      <c r="F97" s="4" t="n"/>
      <c r="G97" s="5" t="n"/>
      <c r="H97" s="5" t="n"/>
      <c r="I97" s="6" t="n"/>
      <c r="J97" s="9">
        <f>IF(H97="","",IF(I97="Yes",IFERROR(H97/11,0),0))</f>
        <v/>
      </c>
      <c r="K97" s="9">
        <f>IF(AND(G97="",H97=""),"",IFERROR(H97-G97,0))</f>
        <v/>
      </c>
      <c r="L97" s="10">
        <f>IF(H97="","",IF(H97=0,"Not entered",IF(H97&lt;=G97,"On budget","Over budget")))</f>
        <v/>
      </c>
      <c r="M97" s="4" t="n"/>
    </row>
    <row r="98">
      <c r="A98" s="2" t="n"/>
      <c r="B98" s="3" t="n"/>
      <c r="C98" s="3" t="n"/>
      <c r="D98" s="3" t="n"/>
      <c r="E98" s="4" t="n"/>
      <c r="F98" s="4" t="n"/>
      <c r="G98" s="5" t="n"/>
      <c r="H98" s="5" t="n"/>
      <c r="I98" s="6" t="n"/>
      <c r="J98" s="7">
        <f>IF(H98="","",IF(I98="Yes",IFERROR(H98/11,0),0))</f>
        <v/>
      </c>
      <c r="K98" s="7">
        <f>IF(AND(G98="",H98=""),"",IFERROR(H98-G98,0))</f>
        <v/>
      </c>
      <c r="L98" s="8">
        <f>IF(H98="","",IF(H98=0,"Not entered",IF(H98&lt;=G98,"On budget","Over budget")))</f>
        <v/>
      </c>
      <c r="M98" s="4" t="n"/>
    </row>
    <row r="99">
      <c r="A99" s="2" t="n"/>
      <c r="B99" s="3" t="n"/>
      <c r="C99" s="3" t="n"/>
      <c r="D99" s="3" t="n"/>
      <c r="E99" s="4" t="n"/>
      <c r="F99" s="4" t="n"/>
      <c r="G99" s="5" t="n"/>
      <c r="H99" s="5" t="n"/>
      <c r="I99" s="6" t="n"/>
      <c r="J99" s="9">
        <f>IF(H99="","",IF(I99="Yes",IFERROR(H99/11,0),0))</f>
        <v/>
      </c>
      <c r="K99" s="9">
        <f>IF(AND(G99="",H99=""),"",IFERROR(H99-G99,0))</f>
        <v/>
      </c>
      <c r="L99" s="10">
        <f>IF(H99="","",IF(H99=0,"Not entered",IF(H99&lt;=G99,"On budget","Over budget")))</f>
        <v/>
      </c>
      <c r="M99" s="4" t="n"/>
    </row>
    <row r="100">
      <c r="A100" s="2" t="n"/>
      <c r="B100" s="3" t="n"/>
      <c r="C100" s="3" t="n"/>
      <c r="D100" s="3" t="n"/>
      <c r="E100" s="4" t="n"/>
      <c r="F100" s="4" t="n"/>
      <c r="G100" s="5" t="n"/>
      <c r="H100" s="5" t="n"/>
      <c r="I100" s="6" t="n"/>
      <c r="J100" s="7">
        <f>IF(H100="","",IF(I100="Yes",IFERROR(H100/11,0),0))</f>
        <v/>
      </c>
      <c r="K100" s="7">
        <f>IF(AND(G100="",H100=""),"",IFERROR(H100-G100,0))</f>
        <v/>
      </c>
      <c r="L100" s="8">
        <f>IF(H100="","",IF(H100=0,"Not entered",IF(H100&lt;=G100,"On budget","Over budget")))</f>
        <v/>
      </c>
      <c r="M100" s="4" t="n"/>
    </row>
    <row r="101">
      <c r="A101" s="2" t="n"/>
      <c r="B101" s="3" t="n"/>
      <c r="C101" s="3" t="n"/>
      <c r="D101" s="3" t="n"/>
      <c r="E101" s="4" t="n"/>
      <c r="F101" s="4" t="n"/>
      <c r="G101" s="5" t="n"/>
      <c r="H101" s="5" t="n"/>
      <c r="I101" s="6" t="n"/>
      <c r="J101" s="9">
        <f>IF(H101="","",IF(I101="Yes",IFERROR(H101/11,0),0))</f>
        <v/>
      </c>
      <c r="K101" s="9">
        <f>IF(AND(G101="",H101=""),"",IFERROR(H101-G101,0))</f>
        <v/>
      </c>
      <c r="L101" s="10">
        <f>IF(H101="","",IF(H101=0,"Not entered",IF(H101&lt;=G101,"On budget","Over budget")))</f>
        <v/>
      </c>
      <c r="M101" s="4" t="n"/>
    </row>
    <row r="102"/>
    <row r="103">
      <c r="A103" s="11" t="inlineStr">
        <is>
          <t>Trip Totals</t>
        </is>
      </c>
      <c r="B103" s="11" t="n"/>
      <c r="C103" s="11" t="n"/>
      <c r="D103" s="11" t="n"/>
      <c r="E103" s="11" t="n"/>
      <c r="F103" s="11" t="n"/>
      <c r="G103" s="12">
        <f>SUM(G2:G101)</f>
        <v/>
      </c>
      <c r="H103" s="12">
        <f>SUM(H2:H101)</f>
        <v/>
      </c>
      <c r="I103" s="11" t="n"/>
      <c r="J103" s="12">
        <f>SUM(J2:J101)</f>
        <v/>
      </c>
      <c r="K103" s="12">
        <f>SUM(K2:K101)</f>
        <v/>
      </c>
      <c r="L103" s="11" t="n"/>
      <c r="M103" s="11" t="n"/>
    </row>
  </sheetData>
  <conditionalFormatting sqref="K2:K101">
    <cfRule type="expression" priority="1" dxfId="0" stopIfTrue="1">
      <formula>AND($K2&lt;&gt;"",$K2&gt;0)</formula>
    </cfRule>
    <cfRule type="expression" priority="2" dxfId="1" stopIfTrue="1">
      <formula>AND($K2&lt;&gt;"",$K2&lt;=0)</formula>
    </cfRule>
  </conditionalFormatting>
  <conditionalFormatting sqref="L2:L101">
    <cfRule type="expression" priority="3" dxfId="0" stopIfTrue="1">
      <formula>$L2="Over budget"</formula>
    </cfRule>
    <cfRule type="expression" priority="4" dxfId="1" stopIfTrue="1">
      <formula>$L2="On budget"</formula>
    </cfRule>
  </conditionalFormatting>
  <dataValidations count="5">
    <dataValidation sqref="B2:B101" showErrorMessage="1" showInputMessage="1" allowBlank="1" type="list">
      <formula1>"New South Wales,Victoria,Queensland,Western Australia,South Australia,Tasmania,Australian Capital Territory,Northern Territory"</formula1>
    </dataValidation>
    <dataValidation sqref="D2:D101" showErrorMessage="1" showInputMessage="1" allowBlank="1" type="list">
      <formula1>'Lists &amp; Instructions'!$A$5:$A$13</formula1>
    </dataValidation>
    <dataValidation sqref="I2:I101" showErrorMessage="1" showInputMessage="1" allowBlank="1" type="list">
      <formula1>"Yes,No"</formula1>
    </dataValidation>
    <dataValidation sqref="G2:H101" showErrorMessage="1" showInputMessage="1" allowBlank="1" type="decimal" operator="greaterThanOrEqual">
      <formula1>0</formula1>
    </dataValidation>
    <dataValidation sqref="A2:A101" showErrorMessage="1" showInputMessage="1" allowBlank="1" type="date" operator="between">
      <formula1>1</formula1>
      <formula2>2958465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 fitToPage="1"/>
  </sheetPr>
  <dimension ref="A1:P54"/>
  <sheetViews>
    <sheetView showGridLines="0" zoomScale="90" zoomScaleNormal="90" workbookViewId="0">
      <selection activeCell="A1" sqref="A1"/>
    </sheetView>
  </sheetViews>
  <sheetFormatPr baseColWidth="8" defaultRowHeight="15"/>
  <cols>
    <col width="31" customWidth="1" min="1" max="1"/>
    <col width="34" customWidth="1" min="2" max="2"/>
    <col width="34" customWidth="1" min="3" max="3"/>
    <col width="34" customWidth="1" min="4" max="4"/>
    <col width="18" customWidth="1" min="5" max="5"/>
    <col width="42" customWidth="1" min="6" max="6"/>
    <col width="14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4" customWidth="1" min="16" max="16"/>
  </cols>
  <sheetData>
    <row r="1" ht="28" customHeight="1">
      <c r="A1" s="24" t="inlineStr">
        <is>
          <t>Grey Nomad Trip Budget Dashboard</t>
        </is>
      </c>
    </row>
    <row r="2">
      <c r="A2" s="25" t="inlineStr">
        <is>
          <t>Trip overview</t>
        </is>
      </c>
      <c r="B2" s="15" t="n"/>
    </row>
    <row r="3">
      <c r="A3" s="26" t="inlineStr">
        <is>
          <t>Total planned spend</t>
        </is>
      </c>
      <c r="B3" s="27">
        <f>SUM('Trip Budget'!$G$2:$G$101)</f>
        <v/>
      </c>
    </row>
    <row r="4">
      <c r="A4" s="28" t="inlineStr">
        <is>
          <t>Total actual spend</t>
        </is>
      </c>
      <c r="B4" s="29">
        <f>SUM('Trip Budget'!$H$2:$H$101)</f>
        <v/>
      </c>
    </row>
    <row r="5">
      <c r="A5" s="26" t="inlineStr">
        <is>
          <t>Total variance</t>
        </is>
      </c>
      <c r="B5" s="27">
        <f>SUM('Trip Budget'!$K$2:$K$101)</f>
        <v/>
      </c>
    </row>
    <row r="6">
      <c r="A6" s="28" t="inlineStr">
        <is>
          <t>Average actual expense</t>
        </is>
      </c>
      <c r="B6" s="29">
        <f>IFERROR(AVERAGE('Trip Budget'!$H$2:$H$101),0)</f>
        <v/>
      </c>
    </row>
    <row r="7">
      <c r="A7" s="26" t="inlineStr">
        <is>
          <t>Number of expense items</t>
        </is>
      </c>
      <c r="B7" s="30">
        <f>COUNTIF('Trip Budget'!$H$2:$H$101,"&gt;0")</f>
        <v/>
      </c>
    </row>
    <row r="8">
      <c r="A8" s="28" t="inlineStr">
        <is>
          <t>Percentage of budget used</t>
        </is>
      </c>
      <c r="B8" s="31">
        <f>IF('Dashboard'!$B$3=0,0,IFERROR('Dashboard'!$B$4/'Dashboard'!$B$3,0))</f>
        <v/>
      </c>
    </row>
    <row r="9">
      <c r="A9" s="26" t="inlineStr">
        <is>
          <t>Number of over-budget items</t>
        </is>
      </c>
      <c r="B9" s="30">
        <f>COUNTIF('Trip Budget'!$L$2:$L$101,"Over budget")</f>
        <v/>
      </c>
    </row>
    <row r="10"/>
    <row r="11">
      <c r="A11" s="25" t="inlineStr">
        <is>
          <t>Spend by Expense Category</t>
        </is>
      </c>
    </row>
    <row r="12">
      <c r="A12" s="32" t="inlineStr">
        <is>
          <t>Expense Category</t>
        </is>
      </c>
      <c r="B12" s="32" t="inlineStr">
        <is>
          <t>Budget Group</t>
        </is>
      </c>
      <c r="C12" s="32" t="inlineStr">
        <is>
          <t>Planned Spend (AUD)</t>
        </is>
      </c>
      <c r="D12" s="32" t="inlineStr">
        <is>
          <t>Actual Spend (AUD)</t>
        </is>
      </c>
      <c r="E12" s="32" t="inlineStr">
        <is>
          <t>Variance (AUD)</t>
        </is>
      </c>
      <c r="F12" s="32" t="inlineStr">
        <is>
          <t>Planning Tip</t>
        </is>
      </c>
    </row>
    <row r="13">
      <c r="A13" s="26" t="inlineStr">
        <is>
          <t>Fuel</t>
        </is>
      </c>
      <c r="B13" s="26">
        <f>IFERROR(VLOOKUP(A13,'Lists &amp; Instructions'!$A$5:$D$13,2,FALSE),"")</f>
        <v/>
      </c>
      <c r="C13" s="27">
        <f>SUMIF('Trip Budget'!$D$2:$D$101,A13,'Trip Budget'!$G$2:$G$101)</f>
        <v/>
      </c>
      <c r="D13" s="27">
        <f>SUMIF('Trip Budget'!$D$2:$D$101,A13,'Trip Budget'!$H$2:$H$101)</f>
        <v/>
      </c>
      <c r="E13" s="27">
        <f>IFERROR(D13-C13,0)</f>
        <v/>
      </c>
      <c r="F13" s="26">
        <f>IFERROR(VLOOKUP(A13,'Lists &amp; Instructions'!$A$5:$D$13,4,FALSE),"")</f>
        <v/>
      </c>
    </row>
    <row r="14">
      <c r="A14" s="28" t="inlineStr">
        <is>
          <t>Caravan Park</t>
        </is>
      </c>
      <c r="B14" s="28">
        <f>IFERROR(VLOOKUP(A14,'Lists &amp; Instructions'!$A$5:$D$13,2,FALSE),"")</f>
        <v/>
      </c>
      <c r="C14" s="29">
        <f>SUMIF('Trip Budget'!$D$2:$D$101,A14,'Trip Budget'!$G$2:$G$101)</f>
        <v/>
      </c>
      <c r="D14" s="29">
        <f>SUMIF('Trip Budget'!$D$2:$D$101,A14,'Trip Budget'!$H$2:$H$101)</f>
        <v/>
      </c>
      <c r="E14" s="29">
        <f>IFERROR(D14-C14,0)</f>
        <v/>
      </c>
      <c r="F14" s="28">
        <f>IFERROR(VLOOKUP(A14,'Lists &amp; Instructions'!$A$5:$D$13,4,FALSE),"")</f>
        <v/>
      </c>
    </row>
    <row r="15">
      <c r="A15" s="26" t="inlineStr">
        <is>
          <t>Groceries</t>
        </is>
      </c>
      <c r="B15" s="26">
        <f>IFERROR(VLOOKUP(A15,'Lists &amp; Instructions'!$A$5:$D$13,2,FALSE),"")</f>
        <v/>
      </c>
      <c r="C15" s="27">
        <f>SUMIF('Trip Budget'!$D$2:$D$101,A15,'Trip Budget'!$G$2:$G$101)</f>
        <v/>
      </c>
      <c r="D15" s="27">
        <f>SUMIF('Trip Budget'!$D$2:$D$101,A15,'Trip Budget'!$H$2:$H$101)</f>
        <v/>
      </c>
      <c r="E15" s="27">
        <f>IFERROR(D15-C15,0)</f>
        <v/>
      </c>
      <c r="F15" s="26">
        <f>IFERROR(VLOOKUP(A15,'Lists &amp; Instructions'!$A$5:$D$13,4,FALSE),"")</f>
        <v/>
      </c>
    </row>
    <row r="16">
      <c r="A16" s="28" t="inlineStr">
        <is>
          <t>Maintenance</t>
        </is>
      </c>
      <c r="B16" s="28">
        <f>IFERROR(VLOOKUP(A16,'Lists &amp; Instructions'!$A$5:$D$13,2,FALSE),"")</f>
        <v/>
      </c>
      <c r="C16" s="29">
        <f>SUMIF('Trip Budget'!$D$2:$D$101,A16,'Trip Budget'!$G$2:$G$101)</f>
        <v/>
      </c>
      <c r="D16" s="29">
        <f>SUMIF('Trip Budget'!$D$2:$D$101,A16,'Trip Budget'!$H$2:$H$101)</f>
        <v/>
      </c>
      <c r="E16" s="29">
        <f>IFERROR(D16-C16,0)</f>
        <v/>
      </c>
      <c r="F16" s="28">
        <f>IFERROR(VLOOKUP(A16,'Lists &amp; Instructions'!$A$5:$D$13,4,FALSE),"")</f>
        <v/>
      </c>
    </row>
    <row r="17">
      <c r="A17" s="26" t="inlineStr">
        <is>
          <t>Attractions</t>
        </is>
      </c>
      <c r="B17" s="26">
        <f>IFERROR(VLOOKUP(A17,'Lists &amp; Instructions'!$A$5:$D$13,2,FALSE),"")</f>
        <v/>
      </c>
      <c r="C17" s="27">
        <f>SUMIF('Trip Budget'!$D$2:$D$101,A17,'Trip Budget'!$G$2:$G$101)</f>
        <v/>
      </c>
      <c r="D17" s="27">
        <f>SUMIF('Trip Budget'!$D$2:$D$101,A17,'Trip Budget'!$H$2:$H$101)</f>
        <v/>
      </c>
      <c r="E17" s="27">
        <f>IFERROR(D17-C17,0)</f>
        <v/>
      </c>
      <c r="F17" s="26">
        <f>IFERROR(VLOOKUP(A17,'Lists &amp; Instructions'!$A$5:$D$13,4,FALSE),"")</f>
        <v/>
      </c>
    </row>
    <row r="18">
      <c r="A18" s="28" t="inlineStr">
        <is>
          <t>Medical</t>
        </is>
      </c>
      <c r="B18" s="28">
        <f>IFERROR(VLOOKUP(A18,'Lists &amp; Instructions'!$A$5:$D$13,2,FALSE),"")</f>
        <v/>
      </c>
      <c r="C18" s="29">
        <f>SUMIF('Trip Budget'!$D$2:$D$101,A18,'Trip Budget'!$G$2:$G$101)</f>
        <v/>
      </c>
      <c r="D18" s="29">
        <f>SUMIF('Trip Budget'!$D$2:$D$101,A18,'Trip Budget'!$H$2:$H$101)</f>
        <v/>
      </c>
      <c r="E18" s="29">
        <f>IFERROR(D18-C18,0)</f>
        <v/>
      </c>
      <c r="F18" s="28">
        <f>IFERROR(VLOOKUP(A18,'Lists &amp; Instructions'!$A$5:$D$13,4,FALSE),"")</f>
        <v/>
      </c>
    </row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</sheetData>
  <mergeCells count="1">
    <mergeCell ref="A1:F1"/>
  </mergeCells>
  <conditionalFormatting sqref="E13:E18">
    <cfRule type="expression" priority="1" dxfId="0" stopIfTrue="1">
      <formula>$E13&gt;0</formula>
    </cfRule>
    <cfRule type="expression" priority="2" dxfId="1" stopIfTrue="1">
      <formula>$E13&lt;=0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 fitToPage="1"/>
  </sheetPr>
  <dimension ref="A1:D23"/>
  <sheetViews>
    <sheetView showGridLines="0" zoomScale="80" zoomScaleNormal="80" workbookViewId="0">
      <selection activeCell="A1" sqref="A1"/>
    </sheetView>
  </sheetViews>
  <sheetFormatPr baseColWidth="8" defaultRowHeight="15"/>
  <cols>
    <col width="60.32" customWidth="1" min="1" max="1"/>
    <col width="62" customWidth="1" min="2" max="2"/>
    <col width="27" customWidth="1" min="3" max="3"/>
    <col width="56" customWidth="1" min="4" max="4"/>
  </cols>
  <sheetData>
    <row r="1" ht="28" customHeight="1">
      <c r="A1" s="24" t="inlineStr">
        <is>
          <t>Expense Categories, Lookup Details and Instructions</t>
        </is>
      </c>
    </row>
    <row r="2"/>
    <row r="3" ht="30" customHeight="1">
      <c r="A3" s="25" t="inlineStr">
        <is>
          <t>Use this sheet as a reference when recording caravan and motorhome trip expenses.</t>
        </is>
      </c>
    </row>
    <row r="4"/>
    <row r="5">
      <c r="A5" s="32" t="inlineStr">
        <is>
          <t>Expense Category</t>
        </is>
      </c>
      <c r="B5" s="32" t="inlineStr">
        <is>
          <t>Budget Group</t>
        </is>
      </c>
      <c r="C5" s="32" t="inlineStr">
        <is>
          <t>Typical GST Treatment</t>
        </is>
      </c>
      <c r="D5" s="32" t="inlineStr">
        <is>
          <t>Planning Tip</t>
        </is>
      </c>
    </row>
    <row r="6">
      <c r="A6" s="26" t="inlineStr">
        <is>
          <t>Fuel</t>
        </is>
      </c>
      <c r="B6" s="26" t="inlineStr">
        <is>
          <t>Travel Running Costs</t>
        </is>
      </c>
      <c r="C6" s="26" t="inlineStr">
        <is>
          <t>Usually included</t>
        </is>
      </c>
      <c r="D6" s="26" t="inlineStr">
        <is>
          <t>Check local fuel prices and retain fuel dockets.</t>
        </is>
      </c>
    </row>
    <row r="7">
      <c r="A7" s="28" t="inlineStr">
        <is>
          <t>Caravan Park</t>
        </is>
      </c>
      <c r="B7" s="28" t="inlineStr">
        <is>
          <t>Accommodation</t>
        </is>
      </c>
      <c r="C7" s="28" t="inlineStr">
        <is>
          <t>Usually included</t>
        </is>
      </c>
      <c r="D7" s="28" t="inlineStr">
        <is>
          <t>Compare powered site rates and booking conditions.</t>
        </is>
      </c>
    </row>
    <row r="8">
      <c r="A8" s="26" t="inlineStr">
        <is>
          <t>Groceries</t>
        </is>
      </c>
      <c r="B8" s="26" t="inlineStr">
        <is>
          <t>Living Costs</t>
        </is>
      </c>
      <c r="C8" s="26" t="inlineStr">
        <is>
          <t>Usually included</t>
        </is>
      </c>
      <c r="D8" s="26" t="inlineStr">
        <is>
          <t>Allow for regional price differences and restocking.</t>
        </is>
      </c>
    </row>
    <row r="9">
      <c r="A9" s="28" t="inlineStr">
        <is>
          <t>Maintenance</t>
        </is>
      </c>
      <c r="B9" s="28" t="inlineStr">
        <is>
          <t>Vehicle and Caravan</t>
        </is>
      </c>
      <c r="C9" s="28" t="inlineStr">
        <is>
          <t>Often included</t>
        </is>
      </c>
      <c r="D9" s="28" t="inlineStr">
        <is>
          <t>Plan for servicing, tyres and unexpected repairs.</t>
        </is>
      </c>
    </row>
    <row r="10">
      <c r="A10" s="26" t="inlineStr">
        <is>
          <t>Attractions</t>
        </is>
      </c>
      <c r="B10" s="26" t="inlineStr">
        <is>
          <t>Experiences</t>
        </is>
      </c>
      <c r="C10" s="26" t="inlineStr">
        <is>
          <t>Usually included</t>
        </is>
      </c>
      <c r="D10" s="26" t="inlineStr">
        <is>
          <t>Set aside funds for tours, parks and local activities.</t>
        </is>
      </c>
    </row>
    <row r="11">
      <c r="A11" s="28" t="inlineStr">
        <is>
          <t>Medical</t>
        </is>
      </c>
      <c r="B11" s="28" t="inlineStr">
        <is>
          <t>Health and Wellbeing</t>
        </is>
      </c>
      <c r="C11" s="28" t="inlineStr">
        <is>
          <t>Varies by item</t>
        </is>
      </c>
      <c r="D11" s="28" t="inlineStr">
        <is>
          <t>Keep pharmacy receipts and allow for prescriptions.</t>
        </is>
      </c>
    </row>
    <row r="12">
      <c r="A12" s="26" t="inlineStr">
        <is>
          <t>Insurance</t>
        </is>
      </c>
      <c r="B12" s="26" t="inlineStr">
        <is>
          <t>Vehicle and Caravan</t>
        </is>
      </c>
      <c r="C12" s="26" t="inlineStr">
        <is>
          <t>Usually GST-free or varied</t>
        </is>
      </c>
      <c r="D12" s="26" t="inlineStr">
        <is>
          <t>Confirm caravan, vehicle and travel cover before departure.</t>
        </is>
      </c>
    </row>
    <row r="13">
      <c r="A13" s="28" t="inlineStr">
        <is>
          <t>Camping Equipment</t>
        </is>
      </c>
      <c r="B13" s="28" t="inlineStr">
        <is>
          <t>Vehicle and Caravan</t>
        </is>
      </c>
      <c r="C13" s="28" t="inlineStr">
        <is>
          <t>Usually included</t>
        </is>
      </c>
      <c r="D13" s="28" t="inlineStr">
        <is>
          <t>Prioritise safety gear and essential replacements.</t>
        </is>
      </c>
    </row>
    <row r="14">
      <c r="A14" s="26" t="inlineStr">
        <is>
          <t>Other</t>
        </is>
      </c>
      <c r="B14" s="26" t="inlineStr">
        <is>
          <t>Contingency</t>
        </is>
      </c>
      <c r="C14" s="26" t="inlineStr">
        <is>
          <t>Varies</t>
        </is>
      </c>
      <c r="D14" s="26" t="inlineStr">
        <is>
          <t>Use for miscellaneous costs and review regularly.</t>
        </is>
      </c>
    </row>
    <row r="15"/>
    <row r="16">
      <c r="A16" s="25" t="inlineStr">
        <is>
          <t>Instructions</t>
        </is>
      </c>
    </row>
    <row r="17" ht="32" customHeight="1">
      <c r="A17" s="33" t="inlineStr">
        <is>
          <t>1.</t>
        </is>
      </c>
      <c r="B17" s="26" t="inlineStr">
        <is>
          <t>Enter planned and actual amounts in the pale-yellow cells on the Trip Budget sheet.</t>
        </is>
      </c>
    </row>
    <row r="18" ht="32" customHeight="1">
      <c r="A18" s="34" t="inlineStr">
        <is>
          <t>2.</t>
        </is>
      </c>
      <c r="B18" s="28" t="inlineStr">
        <is>
          <t>Confirm whether GST is included on receipts before selecting Yes or No.</t>
        </is>
      </c>
    </row>
    <row r="19" ht="32" customHeight="1">
      <c r="A19" s="33" t="inlineStr">
        <is>
          <t>3.</t>
        </is>
      </c>
      <c r="B19" s="26" t="inlineStr">
        <is>
          <t>Keep receipts for BAS or tax-related records where relevant.</t>
        </is>
      </c>
    </row>
    <row r="20" ht="32" customHeight="1">
      <c r="A20" s="34" t="inlineStr">
        <is>
          <t>4.</t>
        </is>
      </c>
      <c r="B20" s="28" t="inlineStr">
        <is>
          <t>GST is generally 10%, but personal travel expenses may not be claimable.</t>
        </is>
      </c>
    </row>
    <row r="21" ht="32" customHeight="1">
      <c r="A21" s="33" t="inlineStr">
        <is>
          <t>5.</t>
        </is>
      </c>
      <c r="B21" s="26" t="inlineStr">
        <is>
          <t>The Australian financial year runs from 1 July to 30 June.</t>
        </is>
      </c>
    </row>
    <row r="22" ht="32" customHeight="1">
      <c r="A22" s="34" t="inlineStr">
        <is>
          <t>6.</t>
        </is>
      </c>
      <c r="B22" s="28" t="inlineStr">
        <is>
          <t>Check current fuel prices, caravan park fees, insurance and vehicle servicing costs before departure.</t>
        </is>
      </c>
    </row>
    <row r="23" ht="32" customHeight="1">
      <c r="A23" s="33" t="inlineStr">
        <is>
          <t>7.</t>
        </is>
      </c>
      <c r="B23" s="26" t="inlineStr">
        <is>
          <t>Review the Dashboard regularly to identify over-budget categories and spending patterns.</t>
        </is>
      </c>
    </row>
  </sheetData>
  <mergeCells count="1">
    <mergeCell ref="A1:D1"/>
  </mergeCells>
  <pageMargins left="0.75" right="0.75" top="1" bottom="1" header="0.5" footer="0.5"/>
  <pageSetup orientation="portrait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2026-09-07T09:21:50Z</dcterms:created>
  <dcterms:modified xmlns:dcterms="http://purl.org/dc/terms/" xmlns:xsi="http://www.w3.org/2001/XMLSchema-instance" xsi:type="dcterms:W3CDTF">2026-09-07T09:21:50Z</dcterms:modified>
</cp:coreProperties>
</file>