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ST Reconciliation" sheetId="1" state="visible" r:id="rId1"/>
    <sheet xmlns:r="http://schemas.openxmlformats.org/officeDocument/2006/relationships" name="BAS Summary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$#,##0.00"/>
  </numFmts>
  <fonts count="8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  <sz val="11"/>
    </font>
    <font>
      <b val="1"/>
      <sz val="10"/>
    </font>
    <font>
      <b val="1"/>
      <color rgb="00FFFFFF"/>
      <sz val="10"/>
    </font>
    <font>
      <b val="1"/>
      <color rgb="0092400E"/>
      <sz val="10"/>
    </font>
    <font>
      <b val="1"/>
      <color rgb="0092400E"/>
    </font>
    <font>
      <color rgb="00000000"/>
      <sz val="10"/>
    </font>
  </fonts>
  <fills count="9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006A4E"/>
      </patternFill>
    </fill>
    <fill>
      <patternFill patternType="solid">
        <fgColor rgb="00E0F2FE"/>
      </patternFill>
    </fill>
    <fill>
      <patternFill patternType="solid">
        <fgColor rgb="00FEF3C7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right" vertical="center"/>
    </xf>
    <xf numFmtId="9" fontId="0" fillId="3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/>
    </xf>
    <xf numFmtId="165" fontId="0" fillId="5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right" vertical="center"/>
    </xf>
    <xf numFmtId="165" fontId="4" fillId="6" borderId="1" applyAlignment="1" pivotButton="0" quotePrefix="0" xfId="0">
      <alignment horizontal="right" vertical="center"/>
    </xf>
    <xf numFmtId="0" fontId="3" fillId="7" borderId="1" applyAlignment="1" pivotButton="0" quotePrefix="0" xfId="0">
      <alignment horizontal="right" vertical="center"/>
    </xf>
    <xf numFmtId="165" fontId="0" fillId="7" borderId="1" applyAlignment="1" pivotButton="0" quotePrefix="0" xfId="0">
      <alignment horizontal="right" vertical="center"/>
    </xf>
    <xf numFmtId="0" fontId="5" fillId="8" borderId="1" applyAlignment="1" pivotButton="0" quotePrefix="0" xfId="0">
      <alignment horizontal="right" vertical="center"/>
    </xf>
    <xf numFmtId="0" fontId="6" fillId="8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3" fillId="8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/>
    </xf>
    <xf numFmtId="0" fontId="4" fillId="6" borderId="1" pivotButton="0" quotePrefix="0" xfId="0"/>
    <xf numFmtId="0" fontId="0" fillId="0" borderId="1" applyAlignment="1" pivotButton="0" quotePrefix="0" xfId="0">
      <alignment horizontal="center" vertical="center" wrapText="1"/>
    </xf>
    <xf numFmtId="165" fontId="0" fillId="0" borderId="1" pivotButton="0" quotePrefix="0" xfId="0"/>
    <xf numFmtId="0" fontId="4" fillId="6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top" wrapText="1"/>
    </xf>
    <xf numFmtId="0" fontId="7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dxfs count="6">
    <dxf>
      <fill>
        <patternFill patternType="solid">
          <fgColor rgb="00E5E7EB"/>
        </patternFill>
      </fill>
    </dxf>
    <dxf>
      <fill>
        <patternFill patternType="solid">
          <fgColor rgb="00EDE9FE"/>
        </patternFill>
      </fill>
    </dxf>
    <dxf>
      <fill>
        <patternFill patternType="solid">
          <fgColor rgb="00FEE2E2"/>
        </patternFill>
      </fill>
    </dxf>
    <dxf>
      <fill>
        <patternFill patternType="solid">
          <fgColor rgb="00DCFCE7"/>
        </patternFill>
      </fill>
    </dxf>
    <dxf>
      <font>
        <b val="1"/>
        <color rgb="0016A34A"/>
      </font>
      <fill>
        <patternFill patternType="solid">
          <fgColor rgb="00DCFCE7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Quarterly GST — Sales vs Purchases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'BAS Summary'!B13</f>
            </strRef>
          </tx>
          <spPr>
            <a:solidFill xmlns:a="http://schemas.openxmlformats.org/drawingml/2006/main">
              <a:srgbClr val="006A4E"/>
            </a:solidFill>
            <a:ln xmlns:a="http://schemas.openxmlformats.org/drawingml/2006/main">
              <a:prstDash val="solid"/>
            </a:ln>
          </spPr>
          <cat>
            <numRef>
              <f>'BAS Summary'!$A$14:$A$15</f>
            </numRef>
          </cat>
          <val>
            <numRef>
              <f>'BAS Summary'!$B$14:$B$15</f>
            </numRef>
          </val>
        </ser>
        <ser>
          <idx val="1"/>
          <order val="1"/>
          <tx>
            <strRef>
              <f>'BAS Summary'!C13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'BAS Summary'!$A$14:$A$15</f>
            </numRef>
          </cat>
          <val>
            <numRef>
              <f>'BAS Summary'!$C$14:$C$15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Quarter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Amount (AUD)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6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6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8" customWidth="1" min="3" max="3"/>
    <col width="10" customWidth="1" min="4" max="4"/>
    <col width="22" customWidth="1" min="5" max="5"/>
    <col width="28" customWidth="1" min="6" max="6"/>
    <col width="14" customWidth="1" min="7" max="7"/>
    <col width="16" customWidth="1" min="8" max="8"/>
    <col width="14" customWidth="1" min="9" max="9"/>
    <col width="16" customWidth="1" min="10" max="10"/>
    <col width="10" customWidth="1" min="11" max="11"/>
    <col width="14" customWidth="1" min="12" max="12"/>
    <col width="16" customWidth="1" min="13" max="13"/>
    <col width="14" customWidth="1" min="14" max="14"/>
    <col width="13" customWidth="1" min="15" max="15"/>
    <col width="22" customWidth="1" min="16" max="16"/>
  </cols>
  <sheetData>
    <row r="1" ht="30" customHeight="1">
      <c r="A1" s="1" t="inlineStr">
        <is>
          <t>GST Reconciliation Register — FY 2025/26</t>
        </is>
      </c>
    </row>
    <row r="2" ht="36" customHeight="1">
      <c r="A2" s="2" t="inlineStr">
        <is>
          <t>Date</t>
        </is>
      </c>
      <c r="B2" s="2" t="inlineStr">
        <is>
          <t>FY Quarter</t>
        </is>
      </c>
      <c r="C2" s="2" t="inlineStr">
        <is>
          <t>Invoice/Receipt No.</t>
        </is>
      </c>
      <c r="D2" s="2" t="inlineStr">
        <is>
          <t>Type</t>
        </is>
      </c>
      <c r="E2" s="2" t="inlineStr">
        <is>
          <t>Supplier / Customer</t>
        </is>
      </c>
      <c r="F2" s="2" t="inlineStr">
        <is>
          <t>Description</t>
        </is>
      </c>
      <c r="G2" s="2" t="inlineStr">
        <is>
          <t>City</t>
        </is>
      </c>
      <c r="H2" s="2" t="inlineStr">
        <is>
          <t>ABN</t>
        </is>
      </c>
      <c r="I2" s="2" t="inlineStr">
        <is>
          <t>GST Status</t>
        </is>
      </c>
      <c r="J2" s="2" t="inlineStr">
        <is>
          <t>Amount excl. GST</t>
        </is>
      </c>
      <c r="K2" s="2" t="inlineStr">
        <is>
          <t>GST Rate</t>
        </is>
      </c>
      <c r="L2" s="2" t="inlineStr">
        <is>
          <t>GST Amount</t>
        </is>
      </c>
      <c r="M2" s="2" t="inlineStr">
        <is>
          <t>Amount incl. GST</t>
        </is>
      </c>
      <c r="N2" s="2" t="inlineStr">
        <is>
          <t>Payment Status</t>
        </is>
      </c>
      <c r="O2" s="2" t="inlineStr">
        <is>
          <t>Reconciled?</t>
        </is>
      </c>
      <c r="P2" s="2" t="inlineStr">
        <is>
          <t>Notes</t>
        </is>
      </c>
    </row>
    <row r="3">
      <c r="A3" s="3" t="inlineStr">
        <is>
          <t>15/03/2026</t>
        </is>
      </c>
      <c r="B3" s="4">
        <f>IF(MONTH(A3)&gt;=7,"Q"&amp;ROUNDUP((MONTH(A3)-6)/3,0)&amp;" "&amp;YEAR(A3)&amp;"/"&amp;RIGHT(YEAR(A3)+1,2),"Q"&amp;ROUNDUP((MONTH(A3)+6)/3,0)&amp;" "&amp;(YEAR(A3)-1)&amp;"/"&amp;RIGHT(YEAR(A3),2))</f>
        <v/>
      </c>
      <c r="C3" s="4" t="inlineStr">
        <is>
          <t>INV-2026-001</t>
        </is>
      </c>
      <c r="D3" s="4" t="inlineStr">
        <is>
          <t>Sale</t>
        </is>
      </c>
      <c r="E3" s="5" t="inlineStr">
        <is>
          <t>Harbour Tech Pty Ltd</t>
        </is>
      </c>
      <c r="F3" s="5" t="inlineStr">
        <is>
          <t>Web Development Services</t>
        </is>
      </c>
      <c r="G3" s="4" t="inlineStr">
        <is>
          <t>Sydney</t>
        </is>
      </c>
      <c r="H3" s="4" t="inlineStr">
        <is>
          <t>51 824 753 556</t>
        </is>
      </c>
      <c r="I3" s="4" t="inlineStr">
        <is>
          <t>Taxable</t>
        </is>
      </c>
      <c r="J3" s="6" t="n">
        <v>9500</v>
      </c>
      <c r="K3" s="7" t="n">
        <v>0.1</v>
      </c>
      <c r="L3" s="8">
        <f>IF(I3="Taxable",J3*K3,0)</f>
        <v/>
      </c>
      <c r="M3" s="8">
        <f>J3+L3</f>
        <v/>
      </c>
      <c r="N3" s="9" t="inlineStr">
        <is>
          <t>Paid</t>
        </is>
      </c>
      <c r="O3" s="4">
        <f>IF(AND(N3="Paid",L3&gt;=0),"Yes","No")</f>
        <v/>
      </c>
      <c r="P3" s="5" t="inlineStr"/>
    </row>
    <row r="4">
      <c r="A4" s="3" t="inlineStr">
        <is>
          <t>22/03/2026</t>
        </is>
      </c>
      <c r="B4" s="10">
        <f>IF(MONTH(A4)&gt;=7,"Q"&amp;ROUNDUP((MONTH(A4)-6)/3,0)&amp;" "&amp;YEAR(A4)&amp;"/"&amp;RIGHT(YEAR(A4)+1,2),"Q"&amp;ROUNDUP((MONTH(A4)+6)/3,0)&amp;" "&amp;(YEAR(A4)-1)&amp;"/"&amp;RIGHT(YEAR(A4),2))</f>
        <v/>
      </c>
      <c r="C4" s="10" t="inlineStr">
        <is>
          <t>INV-2026-002</t>
        </is>
      </c>
      <c r="D4" s="10" t="inlineStr">
        <is>
          <t>Sale</t>
        </is>
      </c>
      <c r="E4" s="11" t="inlineStr">
        <is>
          <t>GreenLeaf Organics</t>
        </is>
      </c>
      <c r="F4" s="11" t="inlineStr">
        <is>
          <t>Export of Health Supplements</t>
        </is>
      </c>
      <c r="G4" s="10" t="inlineStr">
        <is>
          <t>Melbourne</t>
        </is>
      </c>
      <c r="H4" s="10" t="inlineStr">
        <is>
          <t>73 916 482 310</t>
        </is>
      </c>
      <c r="I4" s="10" t="inlineStr">
        <is>
          <t>GST-free</t>
        </is>
      </c>
      <c r="J4" s="6" t="n">
        <v>4200</v>
      </c>
      <c r="K4" s="7" t="n">
        <v>0</v>
      </c>
      <c r="L4" s="12">
        <f>IF(I4="Taxable",J4*K4,0)</f>
        <v/>
      </c>
      <c r="M4" s="12">
        <f>J4+L4</f>
        <v/>
      </c>
      <c r="N4" s="9" t="inlineStr">
        <is>
          <t>Paid</t>
        </is>
      </c>
      <c r="O4" s="10">
        <f>IF(AND(N4="Paid",L4&gt;=0),"Yes","No")</f>
        <v/>
      </c>
      <c r="P4" s="11" t="inlineStr">
        <is>
          <t>Export sale</t>
        </is>
      </c>
    </row>
    <row r="5">
      <c r="A5" s="3" t="inlineStr">
        <is>
          <t>05/04/2026</t>
        </is>
      </c>
      <c r="B5" s="4">
        <f>IF(MONTH(A5)&gt;=7,"Q"&amp;ROUNDUP((MONTH(A5)-6)/3,0)&amp;" "&amp;YEAR(A5)&amp;"/"&amp;RIGHT(YEAR(A5)+1,2),"Q"&amp;ROUNDUP((MONTH(A5)+6)/3,0)&amp;" "&amp;(YEAR(A5)-1)&amp;"/"&amp;RIGHT(YEAR(A5),2))</f>
        <v/>
      </c>
      <c r="C5" s="4" t="inlineStr">
        <is>
          <t>REC-2026-003</t>
        </is>
      </c>
      <c r="D5" s="4" t="inlineStr">
        <is>
          <t>Purchase</t>
        </is>
      </c>
      <c r="E5" s="5" t="inlineStr">
        <is>
          <t>Office Nation Pty Ltd</t>
        </is>
      </c>
      <c r="F5" s="5" t="inlineStr">
        <is>
          <t>Office Supplies &amp; Furniture</t>
        </is>
      </c>
      <c r="G5" s="4" t="inlineStr">
        <is>
          <t>Brisbane</t>
        </is>
      </c>
      <c r="H5" s="4" t="inlineStr">
        <is>
          <t>62 740 195 827</t>
        </is>
      </c>
      <c r="I5" s="4" t="inlineStr">
        <is>
          <t>Taxable</t>
        </is>
      </c>
      <c r="J5" s="6" t="n">
        <v>1850</v>
      </c>
      <c r="K5" s="7" t="n">
        <v>0.1</v>
      </c>
      <c r="L5" s="8">
        <f>IF(I5="Taxable",J5*K5,0)</f>
        <v/>
      </c>
      <c r="M5" s="8">
        <f>J5+L5</f>
        <v/>
      </c>
      <c r="N5" s="9" t="inlineStr">
        <is>
          <t>Paid</t>
        </is>
      </c>
      <c r="O5" s="4">
        <f>IF(AND(N5="Paid",L5&gt;=0),"Yes","No")</f>
        <v/>
      </c>
      <c r="P5" s="5" t="inlineStr"/>
    </row>
    <row r="6">
      <c r="A6" s="3" t="inlineStr">
        <is>
          <t>12/04/2026</t>
        </is>
      </c>
      <c r="B6" s="10">
        <f>IF(MONTH(A6)&gt;=7,"Q"&amp;ROUNDUP((MONTH(A6)-6)/3,0)&amp;" "&amp;YEAR(A6)&amp;"/"&amp;RIGHT(YEAR(A6)+1,2),"Q"&amp;ROUNDUP((MONTH(A6)+6)/3,0)&amp;" "&amp;(YEAR(A6)-1)&amp;"/"&amp;RIGHT(YEAR(A6),2))</f>
        <v/>
      </c>
      <c r="C6" s="10" t="inlineStr">
        <is>
          <t>INV-2026-004</t>
        </is>
      </c>
      <c r="D6" s="10" t="inlineStr">
        <is>
          <t>Sale</t>
        </is>
      </c>
      <c r="E6" s="11" t="inlineStr">
        <is>
          <t>Apex Mining Services</t>
        </is>
      </c>
      <c r="F6" s="11" t="inlineStr">
        <is>
          <t>Consulting — Quarterly Review</t>
        </is>
      </c>
      <c r="G6" s="10" t="inlineStr">
        <is>
          <t>Perth</t>
        </is>
      </c>
      <c r="H6" s="10" t="inlineStr">
        <is>
          <t>48 302 671 945</t>
        </is>
      </c>
      <c r="I6" s="10" t="inlineStr">
        <is>
          <t>Taxable</t>
        </is>
      </c>
      <c r="J6" s="6" t="n">
        <v>12000</v>
      </c>
      <c r="K6" s="7" t="n">
        <v>0.1</v>
      </c>
      <c r="L6" s="12">
        <f>IF(I6="Taxable",J6*K6,0)</f>
        <v/>
      </c>
      <c r="M6" s="12">
        <f>J6+L6</f>
        <v/>
      </c>
      <c r="N6" s="9" t="inlineStr">
        <is>
          <t>Paid</t>
        </is>
      </c>
      <c r="O6" s="10">
        <f>IF(AND(N6="Paid",L6&gt;=0),"Yes","No")</f>
        <v/>
      </c>
      <c r="P6" s="11" t="inlineStr"/>
    </row>
    <row r="7">
      <c r="A7" s="3" t="inlineStr">
        <is>
          <t>18/04/2026</t>
        </is>
      </c>
      <c r="B7" s="4">
        <f>IF(MONTH(A7)&gt;=7,"Q"&amp;ROUNDUP((MONTH(A7)-6)/3,0)&amp;" "&amp;YEAR(A7)&amp;"/"&amp;RIGHT(YEAR(A7)+1,2),"Q"&amp;ROUNDUP((MONTH(A7)+6)/3,0)&amp;" "&amp;(YEAR(A7)-1)&amp;"/"&amp;RIGHT(YEAR(A7),2))</f>
        <v/>
      </c>
      <c r="C7" s="4" t="inlineStr">
        <is>
          <t>REC-2026-005</t>
        </is>
      </c>
      <c r="D7" s="4" t="inlineStr">
        <is>
          <t>Purchase</t>
        </is>
      </c>
      <c r="E7" s="5" t="inlineStr">
        <is>
          <t>ANZ Bank</t>
        </is>
      </c>
      <c r="F7" s="5" t="inlineStr">
        <is>
          <t>Bank Fees — April</t>
        </is>
      </c>
      <c r="G7" s="4" t="inlineStr">
        <is>
          <t>Adelaide</t>
        </is>
      </c>
      <c r="H7" s="4" t="inlineStr">
        <is>
          <t>11 005 357 522</t>
        </is>
      </c>
      <c r="I7" s="4" t="inlineStr">
        <is>
          <t>Input-taxed</t>
        </is>
      </c>
      <c r="J7" s="6" t="n">
        <v>95</v>
      </c>
      <c r="K7" s="7" t="n">
        <v>0</v>
      </c>
      <c r="L7" s="8">
        <f>IF(I7="Taxable",J7*K7,0)</f>
        <v/>
      </c>
      <c r="M7" s="8">
        <f>J7+L7</f>
        <v/>
      </c>
      <c r="N7" s="9" t="inlineStr">
        <is>
          <t>Paid</t>
        </is>
      </c>
      <c r="O7" s="4">
        <f>IF(AND(N7="Paid",L7&gt;=0),"Yes","No")</f>
        <v/>
      </c>
      <c r="P7" s="5" t="inlineStr">
        <is>
          <t>Input-taxed</t>
        </is>
      </c>
    </row>
    <row r="8">
      <c r="A8" s="3" t="inlineStr">
        <is>
          <t>02/05/2026</t>
        </is>
      </c>
      <c r="B8" s="10">
        <f>IF(MONTH(A8)&gt;=7,"Q"&amp;ROUNDUP((MONTH(A8)-6)/3,0)&amp;" "&amp;YEAR(A8)&amp;"/"&amp;RIGHT(YEAR(A8)+1,2),"Q"&amp;ROUNDUP((MONTH(A8)+6)/3,0)&amp;" "&amp;(YEAR(A8)-1)&amp;"/"&amp;RIGHT(YEAR(A8),2))</f>
        <v/>
      </c>
      <c r="C8" s="10" t="inlineStr">
        <is>
          <t>INV-2026-006</t>
        </is>
      </c>
      <c r="D8" s="10" t="inlineStr">
        <is>
          <t>Sale</t>
        </is>
      </c>
      <c r="E8" s="11" t="inlineStr">
        <is>
          <t>Canberra Events Co.</t>
        </is>
      </c>
      <c r="F8" s="11" t="inlineStr">
        <is>
          <t>Event Management Services</t>
        </is>
      </c>
      <c r="G8" s="10" t="inlineStr">
        <is>
          <t>Canberra</t>
        </is>
      </c>
      <c r="H8" s="10" t="inlineStr">
        <is>
          <t>85 417 293 066</t>
        </is>
      </c>
      <c r="I8" s="10" t="inlineStr">
        <is>
          <t>Taxable</t>
        </is>
      </c>
      <c r="J8" s="6" t="n">
        <v>6750</v>
      </c>
      <c r="K8" s="7" t="n">
        <v>0.1</v>
      </c>
      <c r="L8" s="12">
        <f>IF(I8="Taxable",J8*K8,0)</f>
        <v/>
      </c>
      <c r="M8" s="12">
        <f>J8+L8</f>
        <v/>
      </c>
      <c r="N8" s="9" t="inlineStr">
        <is>
          <t>Unpaid</t>
        </is>
      </c>
      <c r="O8" s="10">
        <f>IF(AND(N8="Paid",L8&gt;=0),"Yes","No")</f>
        <v/>
      </c>
      <c r="P8" s="11" t="inlineStr"/>
    </row>
    <row r="9">
      <c r="A9" s="3" t="inlineStr">
        <is>
          <t>14/05/2026</t>
        </is>
      </c>
      <c r="B9" s="4">
        <f>IF(MONTH(A9)&gt;=7,"Q"&amp;ROUNDUP((MONTH(A9)-6)/3,0)&amp;" "&amp;YEAR(A9)&amp;"/"&amp;RIGHT(YEAR(A9)+1,2),"Q"&amp;ROUNDUP((MONTH(A9)+6)/3,0)&amp;" "&amp;(YEAR(A9)-1)&amp;"/"&amp;RIGHT(YEAR(A9),2))</f>
        <v/>
      </c>
      <c r="C9" s="4" t="inlineStr">
        <is>
          <t>REC-2026-007</t>
        </is>
      </c>
      <c r="D9" s="4" t="inlineStr">
        <is>
          <t>Purchase</t>
        </is>
      </c>
      <c r="E9" s="5" t="inlineStr">
        <is>
          <t>FastFreight Logistics</t>
        </is>
      </c>
      <c r="F9" s="5" t="inlineStr">
        <is>
          <t>Freight &amp; Distribution</t>
        </is>
      </c>
      <c r="G9" s="4" t="inlineStr">
        <is>
          <t>Gold Coast</t>
        </is>
      </c>
      <c r="H9" s="4" t="inlineStr">
        <is>
          <t>39 568 124 703</t>
        </is>
      </c>
      <c r="I9" s="4" t="inlineStr">
        <is>
          <t>Taxable</t>
        </is>
      </c>
      <c r="J9" s="6" t="n">
        <v>3200</v>
      </c>
      <c r="K9" s="7" t="n">
        <v>0.1</v>
      </c>
      <c r="L9" s="8">
        <f>IF(I9="Taxable",J9*K9,0)</f>
        <v/>
      </c>
      <c r="M9" s="8">
        <f>J9+L9</f>
        <v/>
      </c>
      <c r="N9" s="9" t="inlineStr">
        <is>
          <t>Paid</t>
        </is>
      </c>
      <c r="O9" s="4">
        <f>IF(AND(N9="Paid",L9&gt;=0),"Yes","No")</f>
        <v/>
      </c>
      <c r="P9" s="5" t="inlineStr"/>
    </row>
    <row r="10">
      <c r="A10" s="3" t="inlineStr">
        <is>
          <t>28/05/2026</t>
        </is>
      </c>
      <c r="B10" s="10">
        <f>IF(MONTH(A10)&gt;=7,"Q"&amp;ROUNDUP((MONTH(A10)-6)/3,0)&amp;" "&amp;YEAR(A10)&amp;"/"&amp;RIGHT(YEAR(A10)+1,2),"Q"&amp;ROUNDUP((MONTH(A10)+6)/3,0)&amp;" "&amp;(YEAR(A10)-1)&amp;"/"&amp;RIGHT(YEAR(A10),2))</f>
        <v/>
      </c>
      <c r="C10" s="10" t="inlineStr">
        <is>
          <t>INV-2026-008</t>
        </is>
      </c>
      <c r="D10" s="10" t="inlineStr">
        <is>
          <t>Sale</t>
        </is>
      </c>
      <c r="E10" s="11" t="inlineStr">
        <is>
          <t>Hobart Fresh Foods</t>
        </is>
      </c>
      <c r="F10" s="11" t="inlineStr">
        <is>
          <t>Fresh Produce — Domestic</t>
        </is>
      </c>
      <c r="G10" s="10" t="inlineStr">
        <is>
          <t>Hobart</t>
        </is>
      </c>
      <c r="H10" s="10" t="inlineStr">
        <is>
          <t>27 193 845 612</t>
        </is>
      </c>
      <c r="I10" s="10" t="inlineStr">
        <is>
          <t>GST-free</t>
        </is>
      </c>
      <c r="J10" s="6" t="n">
        <v>2800</v>
      </c>
      <c r="K10" s="7" t="n">
        <v>0</v>
      </c>
      <c r="L10" s="12">
        <f>IF(I10="Taxable",J10*K10,0)</f>
        <v/>
      </c>
      <c r="M10" s="12">
        <f>J10+L10</f>
        <v/>
      </c>
      <c r="N10" s="9" t="inlineStr">
        <is>
          <t>Paid</t>
        </is>
      </c>
      <c r="O10" s="10">
        <f>IF(AND(N10="Paid",L10&gt;=0),"Yes","No")</f>
        <v/>
      </c>
      <c r="P10" s="11" t="inlineStr">
        <is>
          <t>GST-free food</t>
        </is>
      </c>
    </row>
    <row r="11">
      <c r="A11" s="3" t="inlineStr">
        <is>
          <t>10/06/2026</t>
        </is>
      </c>
      <c r="B11" s="4">
        <f>IF(MONTH(A11)&gt;=7,"Q"&amp;ROUNDUP((MONTH(A11)-6)/3,0)&amp;" "&amp;YEAR(A11)&amp;"/"&amp;RIGHT(YEAR(A11)+1,2),"Q"&amp;ROUNDUP((MONTH(A11)+6)/3,0)&amp;" "&amp;(YEAR(A11)-1)&amp;"/"&amp;RIGHT(YEAR(A11),2))</f>
        <v/>
      </c>
      <c r="C11" s="4" t="inlineStr">
        <is>
          <t>REC-2026-009</t>
        </is>
      </c>
      <c r="D11" s="4" t="inlineStr">
        <is>
          <t>Purchase</t>
        </is>
      </c>
      <c r="E11" s="5" t="inlineStr">
        <is>
          <t>Telstra Corporation</t>
        </is>
      </c>
      <c r="F11" s="5" t="inlineStr">
        <is>
          <t>Business Phone &amp; Internet</t>
        </is>
      </c>
      <c r="G11" s="4" t="inlineStr">
        <is>
          <t>Sydney</t>
        </is>
      </c>
      <c r="H11" s="4" t="inlineStr">
        <is>
          <t>33 051 775 556</t>
        </is>
      </c>
      <c r="I11" s="4" t="inlineStr">
        <is>
          <t>Taxable</t>
        </is>
      </c>
      <c r="J11" s="6" t="n">
        <v>480</v>
      </c>
      <c r="K11" s="7" t="n">
        <v>0.1</v>
      </c>
      <c r="L11" s="8">
        <f>IF(I11="Taxable",J11*K11,0)</f>
        <v/>
      </c>
      <c r="M11" s="8">
        <f>J11+L11</f>
        <v/>
      </c>
      <c r="N11" s="9" t="inlineStr">
        <is>
          <t>Paid</t>
        </is>
      </c>
      <c r="O11" s="4">
        <f>IF(AND(N11="Paid",L11&gt;=0),"Yes","No")</f>
        <v/>
      </c>
      <c r="P11" s="5" t="inlineStr"/>
    </row>
    <row r="12">
      <c r="A12" s="3" t="inlineStr">
        <is>
          <t>20/06/2026</t>
        </is>
      </c>
      <c r="B12" s="10">
        <f>IF(MONTH(A12)&gt;=7,"Q"&amp;ROUNDUP((MONTH(A12)-6)/3,0)&amp;" "&amp;YEAR(A12)&amp;"/"&amp;RIGHT(YEAR(A12)+1,2),"Q"&amp;ROUNDUP((MONTH(A12)+6)/3,0)&amp;" "&amp;(YEAR(A12)-1)&amp;"/"&amp;RIGHT(YEAR(A12),2))</f>
        <v/>
      </c>
      <c r="C12" s="10" t="inlineStr">
        <is>
          <t>INV-2026-010</t>
        </is>
      </c>
      <c r="D12" s="10" t="inlineStr">
        <is>
          <t>Sale</t>
        </is>
      </c>
      <c r="E12" s="11" t="inlineStr">
        <is>
          <t>Newcastle Steel Works</t>
        </is>
      </c>
      <c r="F12" s="11" t="inlineStr">
        <is>
          <t>Steel Fabrication Contract</t>
        </is>
      </c>
      <c r="G12" s="10" t="inlineStr">
        <is>
          <t>Newcastle</t>
        </is>
      </c>
      <c r="H12" s="10" t="inlineStr">
        <is>
          <t>64 829 317 450</t>
        </is>
      </c>
      <c r="I12" s="10" t="inlineStr">
        <is>
          <t>Taxable</t>
        </is>
      </c>
      <c r="J12" s="6" t="n">
        <v>18500</v>
      </c>
      <c r="K12" s="7" t="n">
        <v>0.1</v>
      </c>
      <c r="L12" s="12">
        <f>IF(I12="Taxable",J12*K12,0)</f>
        <v/>
      </c>
      <c r="M12" s="12">
        <f>J12+L12</f>
        <v/>
      </c>
      <c r="N12" s="9" t="inlineStr">
        <is>
          <t>Unpaid</t>
        </is>
      </c>
      <c r="O12" s="10">
        <f>IF(AND(N12="Paid",L12&gt;=0),"Yes","No")</f>
        <v/>
      </c>
      <c r="P12" s="11" t="inlineStr">
        <is>
          <t>Pending reconciliation</t>
        </is>
      </c>
    </row>
    <row r="13"/>
    <row r="14">
      <c r="I14" s="13" t="inlineStr">
        <is>
          <t>TOTALS</t>
        </is>
      </c>
      <c r="J14" s="14">
        <f>SUM(J3:J12)</f>
        <v/>
      </c>
      <c r="L14" s="14">
        <f>SUM(L3:L12)</f>
        <v/>
      </c>
      <c r="M14" s="14">
        <f>SUM(M3:M12)</f>
        <v/>
      </c>
    </row>
    <row r="15">
      <c r="I15" s="15" t="inlineStr">
        <is>
          <t>AVERAGE GST</t>
        </is>
      </c>
      <c r="L15" s="16">
        <f>IFERROR(AVERAGE(L3:L12),0)</f>
        <v/>
      </c>
    </row>
    <row r="16">
      <c r="I16" s="17" t="inlineStr">
        <is>
          <t>UNRECONCILED</t>
        </is>
      </c>
      <c r="L16" s="18">
        <f>COUNTIF(O3:O12,"No")</f>
        <v/>
      </c>
    </row>
  </sheetData>
  <mergeCells count="1">
    <mergeCell ref="A1:P1"/>
  </mergeCells>
  <conditionalFormatting sqref="A3:P12">
    <cfRule type="expression" priority="1" dxfId="0" stopIfTrue="0">
      <formula>$I3="GST-free"</formula>
    </cfRule>
    <cfRule type="expression" priority="2" dxfId="1" stopIfTrue="0">
      <formula>$I3="Input-taxed"</formula>
    </cfRule>
    <cfRule type="expression" priority="3" dxfId="2" stopIfTrue="0">
      <formula>$O3="No"</formula>
    </cfRule>
  </conditionalFormatting>
  <conditionalFormatting sqref="L3:L12">
    <cfRule type="expression" priority="4" dxfId="3" stopIfTrue="0">
      <formula>L3&gt;0</formula>
    </cfRule>
  </conditionalFormatting>
  <dataValidations count="3">
    <dataValidation sqref="D3:D12" showErrorMessage="1" showInputMessage="1" allowBlank="1" type="list">
      <formula1>"Sale,Purchase"</formula1>
    </dataValidation>
    <dataValidation sqref="I3:I12" showErrorMessage="1" showInputMessage="1" allowBlank="1" type="list">
      <formula1>"Taxable,GST-free,Input-taxed"</formula1>
    </dataValidation>
    <dataValidation sqref="N3:N12" showErrorMessage="1" showInputMessage="1" allowBlank="1" type="list">
      <formula1>"Paid,Unpaid"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0" customWidth="1" min="2" max="2"/>
    <col width="18" customWidth="1" min="3" max="3"/>
    <col width="20" customWidth="1" min="4" max="4"/>
    <col width="20" customWidth="1" min="5" max="5"/>
    <col width="18" customWidth="1" min="6" max="6"/>
    <col width="20" customWidth="1" min="7" max="7"/>
    <col width="16" customWidth="1" min="8" max="8"/>
    <col width="16" customWidth="1" min="9" max="9"/>
    <col width="16" customWidth="1" min="10" max="10"/>
    <col width="12" customWidth="1" min="11" max="11"/>
  </cols>
  <sheetData>
    <row r="1" ht="30" customHeight="1">
      <c r="A1" s="1" t="inlineStr">
        <is>
          <t>BAS Quarterly GST Summary — FY 2025/26</t>
        </is>
      </c>
    </row>
    <row r="2" ht="42" customHeight="1">
      <c r="A2" s="2" t="inlineStr">
        <is>
          <t>Quarter</t>
        </is>
      </c>
      <c r="B2" s="2" t="inlineStr">
        <is>
          <t>GST Taxable Sales
(excl. GST)</t>
        </is>
      </c>
      <c r="C2" s="2" t="inlineStr">
        <is>
          <t>GST on Sales
(1A)</t>
        </is>
      </c>
      <c r="D2" s="2" t="inlineStr">
        <is>
          <t>GST Purchases
(excl. GST)</t>
        </is>
      </c>
      <c r="E2" s="2" t="inlineStr">
        <is>
          <t>GST Paid on
Purchases (1B)</t>
        </is>
      </c>
      <c r="F2" s="2" t="inlineStr">
        <is>
          <t>Net GST Position</t>
        </is>
      </c>
      <c r="G2" s="2" t="inlineStr">
        <is>
          <t>Expected BAS G1
(Total Sales)</t>
        </is>
      </c>
      <c r="H2" s="2" t="inlineStr">
        <is>
          <t>Expected BAS 1A</t>
        </is>
      </c>
      <c r="I2" s="2" t="inlineStr">
        <is>
          <t>Expected BAS 1B</t>
        </is>
      </c>
      <c r="J2" s="2" t="inlineStr">
        <is>
          <t>Variance to BAS</t>
        </is>
      </c>
      <c r="K2" s="2" t="inlineStr">
        <is>
          <t>Status</t>
        </is>
      </c>
    </row>
    <row r="3">
      <c r="A3" s="19" t="inlineStr">
        <is>
          <t>Q3 2025/26</t>
        </is>
      </c>
      <c r="B3" s="8">
        <f>IFERROR(SUMIFS('GST Reconciliation'!J:J,'GST Reconciliation'!B:B,A3,'GST Reconciliation'!I:I,"Taxable",'GST Reconciliation'!D:D,"Sale"),0)</f>
        <v/>
      </c>
      <c r="C3" s="8">
        <f>IFERROR(SUMIFS('GST Reconciliation'!L:L,'GST Reconciliation'!B:B,A3,'GST Reconciliation'!D:D,"Sale"),0)</f>
        <v/>
      </c>
      <c r="D3" s="8">
        <f>IFERROR(SUMIFS('GST Reconciliation'!J:J,'GST Reconciliation'!B:B,A3,'GST Reconciliation'!D:D,"Purchase"),0)</f>
        <v/>
      </c>
      <c r="E3" s="8">
        <f>IFERROR(SUMIFS('GST Reconciliation'!L:L,'GST Reconciliation'!B:B,A3,'GST Reconciliation'!D:D,"Purchase"),0)</f>
        <v/>
      </c>
      <c r="F3" s="8">
        <f>C3-E3</f>
        <v/>
      </c>
      <c r="G3" s="6">
        <f>IFERROR(SUMIFS('GST Reconciliation'!M:M,'GST Reconciliation'!B:B,A3,'GST Reconciliation'!D:D,"Sale"),0)</f>
        <v/>
      </c>
      <c r="H3" s="6">
        <f>C3</f>
        <v/>
      </c>
      <c r="I3" s="6">
        <f>E3</f>
        <v/>
      </c>
      <c r="J3" s="8">
        <f>IFERROR(F3-H3,0)</f>
        <v/>
      </c>
      <c r="K3" s="20">
        <f>IF(ABS(J3)&lt;0.01,"Matched","Check")</f>
        <v/>
      </c>
    </row>
    <row r="4">
      <c r="A4" s="19" t="inlineStr">
        <is>
          <t>Q4 2025/26</t>
        </is>
      </c>
      <c r="B4" s="12">
        <f>IFERROR(SUMIFS('GST Reconciliation'!J:J,'GST Reconciliation'!B:B,A4,'GST Reconciliation'!I:I,"Taxable",'GST Reconciliation'!D:D,"Sale"),0)</f>
        <v/>
      </c>
      <c r="C4" s="12">
        <f>IFERROR(SUMIFS('GST Reconciliation'!L:L,'GST Reconciliation'!B:B,A4,'GST Reconciliation'!D:D,"Sale"),0)</f>
        <v/>
      </c>
      <c r="D4" s="12">
        <f>IFERROR(SUMIFS('GST Reconciliation'!J:J,'GST Reconciliation'!B:B,A4,'GST Reconciliation'!D:D,"Purchase"),0)</f>
        <v/>
      </c>
      <c r="E4" s="12">
        <f>IFERROR(SUMIFS('GST Reconciliation'!L:L,'GST Reconciliation'!B:B,A4,'GST Reconciliation'!D:D,"Purchase"),0)</f>
        <v/>
      </c>
      <c r="F4" s="12">
        <f>C4-E4</f>
        <v/>
      </c>
      <c r="G4" s="6">
        <f>IFERROR(SUMIFS('GST Reconciliation'!M:M,'GST Reconciliation'!B:B,A4,'GST Reconciliation'!D:D,"Sale"),0)</f>
        <v/>
      </c>
      <c r="H4" s="6">
        <f>C4</f>
        <v/>
      </c>
      <c r="I4" s="6">
        <f>E4</f>
        <v/>
      </c>
      <c r="J4" s="12">
        <f>IFERROR(F4-H4,0)</f>
        <v/>
      </c>
      <c r="K4" s="21">
        <f>IF(ABS(J4)&lt;0.01,"Matched","Check")</f>
        <v/>
      </c>
    </row>
    <row r="5">
      <c r="A5" s="22" t="inlineStr">
        <is>
          <t>FY TOTALS</t>
        </is>
      </c>
      <c r="B5" s="14">
        <f>SUM(B3:B4)</f>
        <v/>
      </c>
      <c r="C5" s="14">
        <f>SUM(C3:C4)</f>
        <v/>
      </c>
      <c r="D5" s="14">
        <f>SUM(D3:D4)</f>
        <v/>
      </c>
      <c r="E5" s="14">
        <f>SUM(E3:E4)</f>
        <v/>
      </c>
      <c r="F5" s="14">
        <f>SUM(F3:F4)</f>
        <v/>
      </c>
      <c r="K5" s="22" t="inlineStr">
        <is>
          <t>FY TOTAL</t>
        </is>
      </c>
    </row>
    <row r="6"/>
    <row r="7">
      <c r="A7" s="22" t="inlineStr">
        <is>
          <t>Key Metrics</t>
        </is>
      </c>
      <c r="B7" s="23" t="n"/>
      <c r="C7" s="24" t="n"/>
    </row>
    <row r="8">
      <c r="A8" s="25" t="inlineStr">
        <is>
          <t>Total Unreconciled Items</t>
        </is>
      </c>
      <c r="B8" s="18">
        <f>IFERROR(COUNTIF('GST Reconciliation'!O:O,"No")-1,0)</f>
        <v/>
      </c>
    </row>
    <row r="9">
      <c r="A9" s="26" t="inlineStr">
        <is>
          <t>Average GST per Transaction</t>
        </is>
      </c>
      <c r="B9" s="12">
        <f>IFERROR(AVERAGE('GST Reconciliation'!L3:L12),0)</f>
        <v/>
      </c>
    </row>
    <row r="10"/>
    <row r="11"/>
    <row r="12">
      <c r="A12" s="27" t="inlineStr">
        <is>
          <t>Chart Data</t>
        </is>
      </c>
    </row>
    <row r="13">
      <c r="A13" s="2" t="inlineStr">
        <is>
          <t>Quarter</t>
        </is>
      </c>
      <c r="B13" s="2" t="inlineStr">
        <is>
          <t>GST on Sales (1A)</t>
        </is>
      </c>
      <c r="C13" s="2" t="inlineStr">
        <is>
          <t>GST on Purchases (1B)</t>
        </is>
      </c>
    </row>
    <row r="14">
      <c r="A14" s="28" t="inlineStr">
        <is>
          <t>Q3 2025/26</t>
        </is>
      </c>
      <c r="B14" s="29">
        <f>C3</f>
        <v/>
      </c>
      <c r="C14" s="29">
        <f>E3</f>
        <v/>
      </c>
    </row>
    <row r="15">
      <c r="A15" s="28" t="inlineStr">
        <is>
          <t>Q4 2025/26</t>
        </is>
      </c>
      <c r="B15" s="29">
        <f>C4</f>
        <v/>
      </c>
      <c r="C15" s="29">
        <f>E4</f>
        <v/>
      </c>
    </row>
  </sheetData>
  <mergeCells count="2">
    <mergeCell ref="A1:K1"/>
    <mergeCell ref="A7:C7"/>
  </mergeCells>
  <conditionalFormatting sqref="K3:K4">
    <cfRule type="expression" priority="1" dxfId="4" stopIfTrue="0">
      <formula>K3="Matched"</formula>
    </cfRule>
    <cfRule type="expression" priority="2" dxfId="5" stopIfTrue="0">
      <formula>K3="Check"</formula>
    </cfRule>
  </conditionalFormatting>
  <conditionalFormatting sqref="F3:F4">
    <cfRule type="expression" priority="3" dxfId="2" stopIfTrue="0">
      <formula>F3&gt;0</formula>
    </cfRule>
    <cfRule type="expression" priority="4" dxfId="3" stopIfTrue="0">
      <formula>F3&lt;0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cols>
    <col width="22" customWidth="1" min="1" max="1"/>
    <col width="72" customWidth="1" min="2" max="2"/>
  </cols>
  <sheetData>
    <row r="1" ht="34" customHeight="1">
      <c r="A1" s="1" t="inlineStr">
        <is>
          <t>GST Reconciliation Template — User Instructions</t>
        </is>
      </c>
    </row>
    <row r="2" ht="22" customHeight="1">
      <c r="A2" s="30" t="inlineStr">
        <is>
          <t>OVERVIEW</t>
        </is>
      </c>
      <c r="B2" s="24" t="n"/>
    </row>
    <row r="3" ht="42" customHeight="1">
      <c r="A3" s="31" t="inlineStr">
        <is>
          <t>Purpose</t>
        </is>
      </c>
      <c r="B3" s="32" t="inlineStr">
        <is>
          <t>This workbook assists Australian businesses in reconciling GST for BAS lodgement. It covers taxable sales, GST-free items, input-taxed supplies, and purchase credits.</t>
        </is>
      </c>
    </row>
    <row r="4" ht="8" customHeight="1"/>
    <row r="5" ht="22" customHeight="1">
      <c r="A5" s="30" t="inlineStr">
        <is>
          <t>SHEET 1: GST RECONCILIATION</t>
        </is>
      </c>
      <c r="B5" s="24" t="n"/>
    </row>
    <row r="6" ht="42" customHeight="1">
      <c r="A6" s="31" t="inlineStr">
        <is>
          <t>Date</t>
        </is>
      </c>
      <c r="B6" s="32" t="inlineStr">
        <is>
          <t>Enter the invoice or receipt date in DD/MM/YYYY format (Australian standard). The FY Quarter is calculated automatically.</t>
        </is>
      </c>
    </row>
    <row r="7" ht="42" customHeight="1">
      <c r="A7" s="31" t="inlineStr">
        <is>
          <t>Invoice/Receipt No.</t>
        </is>
      </c>
      <c r="B7" s="32" t="inlineStr">
        <is>
          <t>Enter your invoice or receipt number. Use a consistent numbering system (e.g. INV-2026-001).</t>
        </is>
      </c>
    </row>
    <row r="8" ht="42" customHeight="1">
      <c r="A8" s="31" t="inlineStr">
        <is>
          <t>Type</t>
        </is>
      </c>
      <c r="B8" s="32" t="inlineStr">
        <is>
          <t>Select 'Sale' or 'Purchase' from the dropdown. Sales generate GST collected; Purchases generate GST credits (input tax credits).</t>
        </is>
      </c>
    </row>
    <row r="9" ht="42" customHeight="1">
      <c r="A9" s="31" t="inlineStr">
        <is>
          <t>Supplier / Customer</t>
        </is>
      </c>
      <c r="B9" s="32" t="inlineStr">
        <is>
          <t>Enter the trading name of the supplier (for purchases) or customer (for sales).</t>
        </is>
      </c>
    </row>
    <row r="10" ht="42" customHeight="1">
      <c r="A10" s="31" t="inlineStr">
        <is>
          <t>ABN</t>
        </is>
      </c>
      <c r="B10" s="32" t="inlineStr">
        <is>
          <t>Enter the 11-digit Australian Business Number. Required for valid tax invoices over $82.50 incl. GST.</t>
        </is>
      </c>
    </row>
    <row r="11" ht="42" customHeight="1">
      <c r="A11" s="31" t="inlineStr">
        <is>
          <t>GST Status</t>
        </is>
      </c>
      <c r="B11" s="32" t="inlineStr">
        <is>
          <t>Select from: Taxable (10% GST applies), GST-free (0% GST, e.g. exports, basic food), or Input-taxed (no GST credit, e.g. bank fees, residential rent).</t>
        </is>
      </c>
    </row>
    <row r="12" ht="42" customHeight="1">
      <c r="A12" s="31" t="inlineStr">
        <is>
          <t>Amount excl. GST</t>
        </is>
      </c>
      <c r="B12" s="32" t="inlineStr">
        <is>
          <t>Always enter the base amount EXCLUDING GST. GST Amount and Amount incl. GST are calculated automatically.</t>
        </is>
      </c>
    </row>
    <row r="13" ht="42" customHeight="1">
      <c r="A13" s="31" t="inlineStr">
        <is>
          <t>GST Rate</t>
        </is>
      </c>
      <c r="B13" s="32" t="inlineStr">
        <is>
          <t>Defaults to 0.10 (10%) for Taxable items. Enter 0 for GST-free and Input-taxed supplies.</t>
        </is>
      </c>
    </row>
    <row r="14" ht="42" customHeight="1">
      <c r="A14" s="31" t="inlineStr">
        <is>
          <t>GST Amount</t>
        </is>
      </c>
      <c r="B14" s="32" t="inlineStr">
        <is>
          <t>Auto-calculated: =Amount excl. GST × GST Rate (only if Taxable). No manual entry required.</t>
        </is>
      </c>
    </row>
    <row r="15" ht="42" customHeight="1">
      <c r="A15" s="31" t="inlineStr">
        <is>
          <t>Amount incl. GST</t>
        </is>
      </c>
      <c r="B15" s="32" t="inlineStr">
        <is>
          <t>Auto-calculated: Amount excl. GST + GST Amount. Verify this matches your tax invoice total.</t>
        </is>
      </c>
    </row>
    <row r="16" ht="42" customHeight="1">
      <c r="A16" s="31" t="inlineStr">
        <is>
          <t>Payment Status</t>
        </is>
      </c>
      <c r="B16" s="32" t="inlineStr">
        <is>
          <t>Select 'Paid' or 'Unpaid'. Items must be 'Paid' to be marked as Reconciled.</t>
        </is>
      </c>
    </row>
    <row r="17" ht="42" customHeight="1">
      <c r="A17" s="31" t="inlineStr">
        <is>
          <t>Reconciled?</t>
        </is>
      </c>
      <c r="B17" s="32" t="inlineStr">
        <is>
          <t>Auto-calculated. Shows 'Yes' when Payment Status is 'Paid' and GST Amount is valid. Resolve all 'No' items before lodging your BAS.</t>
        </is>
      </c>
    </row>
    <row r="18" ht="8" customHeight="1"/>
    <row r="19" ht="22" customHeight="1">
      <c r="A19" s="30" t="inlineStr">
        <is>
          <t>SHEET 2: BAS SUMMARY</t>
        </is>
      </c>
      <c r="B19" s="24" t="n"/>
    </row>
    <row r="20" ht="42" customHeight="1">
      <c r="A20" s="31" t="inlineStr">
        <is>
          <t>Quarter</t>
        </is>
      </c>
      <c r="B20" s="32" t="inlineStr">
        <is>
          <t>Australian Financial Year quarters: Q1 = Jul–Sep, Q2 = Oct–Dec, Q3 = Jan–Mar, Q4 = Apr–Jun. Ensure quarter labels in this sheet match those in the Reconciliation sheet exactly.</t>
        </is>
      </c>
    </row>
    <row r="21" ht="42" customHeight="1">
      <c r="A21" s="31" t="inlineStr">
        <is>
          <t>GST on Sales (1A)</t>
        </is>
      </c>
      <c r="B21" s="32" t="inlineStr">
        <is>
          <t>Total GST collected on taxable sales for the quarter. This is reported as Label 1A on your BAS.</t>
        </is>
      </c>
    </row>
    <row r="22" ht="42" customHeight="1">
      <c r="A22" s="31" t="inlineStr">
        <is>
          <t>GST on Purchases (1B)</t>
        </is>
      </c>
      <c r="B22" s="32" t="inlineStr">
        <is>
          <t>Total GST credits on eligible purchases for the quarter. Reported as Label 1B on your BAS.</t>
        </is>
      </c>
    </row>
    <row r="23" ht="42" customHeight="1">
      <c r="A23" s="31" t="inlineStr">
        <is>
          <t>Net GST Position</t>
        </is>
      </c>
      <c r="B23" s="32" t="inlineStr">
        <is>
          <t>GST on Sales minus GST on Purchases. Positive = amount payable to the ATO. Negative = refund due from the ATO.</t>
        </is>
      </c>
    </row>
    <row r="24" ht="42" customHeight="1">
      <c r="A24" s="31" t="inlineStr">
        <is>
          <t>Variance to BAS</t>
        </is>
      </c>
      <c r="B24" s="32" t="inlineStr">
        <is>
          <t>Difference between calculated Net GST Position and your manually entered BAS figures. Should be $0.00 before lodgement. Green = Matched, Red = Check required.</t>
        </is>
      </c>
    </row>
    <row r="25" ht="8" customHeight="1"/>
    <row r="26" ht="22" customHeight="1">
      <c r="A26" s="30" t="inlineStr">
        <is>
          <t>BAS LODGEMENT RULES</t>
        </is>
      </c>
      <c r="B26" s="24" t="n"/>
    </row>
    <row r="27" ht="42" customHeight="1">
      <c r="A27" s="31" t="inlineStr">
        <is>
          <t>Quarterly BAS</t>
        </is>
      </c>
      <c r="B27" s="32" t="inlineStr">
        <is>
          <t>Most SMEs lodge quarterly. Due dates: Q1 = 28 Oct, Q2 = 28 Feb, Q3 = 28 Apr, Q4 = 28 Jul (or 25th of the following month if lodging via tax agent).</t>
        </is>
      </c>
    </row>
    <row r="28" ht="42" customHeight="1">
      <c r="A28" s="31" t="inlineStr">
        <is>
          <t>GST Threshold</t>
        </is>
      </c>
      <c r="B28" s="32" t="inlineStr">
        <is>
          <t>Businesses with GST turnover of $75,000 or more (or $150,000 for non-profits) must register for GST.</t>
        </is>
      </c>
    </row>
    <row r="29" ht="42" customHeight="1">
      <c r="A29" s="31" t="inlineStr">
        <is>
          <t>Record Keeping</t>
        </is>
      </c>
      <c r="B29" s="32" t="inlineStr">
        <is>
          <t>Retain all tax invoices for 5 years. Invoices over $82.50 incl. GST must show the supplier's ABN, GST amount, and date.</t>
        </is>
      </c>
    </row>
    <row r="30" ht="42" customHeight="1">
      <c r="A30" s="31" t="inlineStr">
        <is>
          <t>Input Tax Credits</t>
        </is>
      </c>
      <c r="B30" s="32" t="inlineStr">
        <is>
          <t>Only claim GST credits on purchases used for your business. Private use portions must be apportioned. Input-taxed supplies do NOT attract GST credits.</t>
        </is>
      </c>
    </row>
    <row r="31" ht="8" customHeight="1"/>
    <row r="32" ht="22" customHeight="1">
      <c r="A32" s="30" t="inlineStr">
        <is>
          <t>COLOUR GUIDE</t>
        </is>
      </c>
      <c r="B32" s="24" t="n"/>
    </row>
    <row r="33" ht="42" customHeight="1">
      <c r="A33" s="31" t="inlineStr">
        <is>
          <t>Pale Yellow cells</t>
        </is>
      </c>
      <c r="B33" s="32" t="inlineStr">
        <is>
          <t>Input cells — enter your data here.</t>
        </is>
      </c>
    </row>
    <row r="34" ht="42" customHeight="1">
      <c r="A34" s="31" t="inlineStr">
        <is>
          <t>Light Grey rows</t>
        </is>
      </c>
      <c r="B34" s="32" t="inlineStr">
        <is>
          <t>GST-free items — 0% GST, no GST collected or credited.</t>
        </is>
      </c>
    </row>
    <row r="35" ht="42" customHeight="1">
      <c r="A35" s="31" t="inlineStr">
        <is>
          <t>Light Purple rows</t>
        </is>
      </c>
      <c r="B35" s="32" t="inlineStr">
        <is>
          <t>Input-taxed items — no GST credit claimable.</t>
        </is>
      </c>
    </row>
    <row r="36" ht="42" customHeight="1">
      <c r="A36" s="31" t="inlineStr">
        <is>
          <t>Red highlighted rows</t>
        </is>
      </c>
      <c r="B36" s="32" t="inlineStr">
        <is>
          <t>Unreconciled items — must be resolved before lodging BAS.</t>
        </is>
      </c>
    </row>
    <row r="37" ht="42" customHeight="1">
      <c r="A37" s="31" t="inlineStr">
        <is>
          <t>Green values</t>
        </is>
      </c>
      <c r="B37" s="32" t="inlineStr">
        <is>
          <t>Positive GST amounts collected on sales.</t>
        </is>
      </c>
    </row>
    <row r="38" ht="8" customHeight="1"/>
    <row r="39" ht="22" customHeight="1">
      <c r="A39" s="30" t="inlineStr">
        <is>
          <t>CONTACT &amp; COMPLIANCE</t>
        </is>
      </c>
      <c r="B39" s="24" t="n"/>
    </row>
    <row r="40" ht="42" customHeight="1">
      <c r="A40" s="31" t="inlineStr">
        <is>
          <t>ATO Enquiries</t>
        </is>
      </c>
      <c r="B40" s="32" t="inlineStr">
        <is>
          <t>Australian Taxation Office: ato.gov.au | Business enquiries: 13 28 66</t>
        </is>
      </c>
    </row>
    <row r="41" ht="42" customHeight="1">
      <c r="A41" s="31" t="inlineStr">
        <is>
          <t>BAS Agents</t>
        </is>
      </c>
      <c r="B41" s="32" t="inlineStr">
        <is>
          <t>A registered BAS agent can lodge your BAS on your behalf. Check registration at tpb.gov.au.</t>
        </is>
      </c>
    </row>
    <row r="42" ht="42" customHeight="1">
      <c r="A42" s="31" t="inlineStr">
        <is>
          <t>Disclaimer</t>
        </is>
      </c>
      <c r="B42" s="32" t="inlineStr">
        <is>
          <t>This template is a general-purpose tool only. It does not constitute tax advice. Consult a registered tax agent or BAS agent for advice specific to your circumstances.</t>
        </is>
      </c>
    </row>
  </sheetData>
  <mergeCells count="7">
    <mergeCell ref="A1:B1"/>
    <mergeCell ref="A2:B2"/>
    <mergeCell ref="A5:B5"/>
    <mergeCell ref="A19:B19"/>
    <mergeCell ref="A26:B26"/>
    <mergeCell ref="A32:B32"/>
    <mergeCell ref="A39:B3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2026-06-18T11:48:19Z</dcterms:created>
  <dcterms:modified xmlns:dcterms="http://purl.org/dc/terms/" xmlns:xsi="http://www.w3.org/2001/XMLSchema-instance" xsi:type="dcterms:W3CDTF">2026-06-18T11:48:19Z</dcterms:modified>
</cp:coreProperties>
</file>