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weep Setup" sheetId="1" state="visible" r:id="rId1"/>
    <sheet xmlns:r="http://schemas.openxmlformats.org/officeDocument/2006/relationships" name="Participants" sheetId="2" state="visible" r:id="rId2"/>
    <sheet xmlns:r="http://schemas.openxmlformats.org/officeDocument/2006/relationships" name="Horses" sheetId="3" state="visible" r:id="rId3"/>
    <sheet xmlns:r="http://schemas.openxmlformats.org/officeDocument/2006/relationships" name="Dashboard" sheetId="4" state="visible" r:id="rId4"/>
  </sheets>
  <definedNames>
    <definedName name="_xlnm.Print_Area" localSheetId="0">'Sweep Setup'!$A$1:$B$16</definedName>
    <definedName name="_xlnm._FilterDatabase" localSheetId="1" hidden="1">'Participants'!$A$1:$N$101</definedName>
    <definedName name="_xlnm.Print_Area" localSheetId="1">'Participants'!$A$1:$N$13</definedName>
    <definedName name="_xlnm._FilterDatabase" localSheetId="2" hidden="1">'Horses'!$A$1:$F$101</definedName>
    <definedName name="_xlnm.Print_Area" localSheetId="2">'Horses'!$A$1:$F$21</definedName>
    <definedName name="_xlnm.Print_Area" localSheetId="3">'Dashboard'!$A$1:$P$50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$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1F2937"/>
      <sz val="10"/>
    </font>
    <font>
      <name val="Calibri"/>
      <b val="1"/>
      <color rgb="00FFFFFF"/>
      <sz val="10"/>
    </font>
    <font>
      <name val="Calibri"/>
      <b val="1"/>
      <color rgb="001F2937"/>
      <sz val="10"/>
    </font>
    <font>
      <name val="Calibri"/>
      <b val="1"/>
      <color rgb="00FFFFFF"/>
      <sz val="11"/>
    </font>
    <font>
      <name val="Calibri"/>
      <color rgb="00475569"/>
      <sz val="9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1E293B"/>
      </patternFill>
    </fill>
    <fill>
      <patternFill patternType="solid">
        <fgColor rgb="00006A4E"/>
      </patternFill>
    </fill>
    <fill>
      <patternFill patternType="solid">
        <fgColor rgb="00F8FAFC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6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9" fontId="2" fillId="5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/>
    </xf>
    <xf numFmtId="0" fontId="4" fillId="9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2" fillId="9" borderId="1" applyAlignment="1" pivotButton="0" quotePrefix="0" xfId="0">
      <alignment horizontal="left" vertical="center"/>
    </xf>
    <xf numFmtId="0" fontId="2" fillId="9" borderId="1" applyAlignment="1" pivotButton="0" quotePrefix="0" xfId="0">
      <alignment horizontal="center" vertical="center"/>
    </xf>
    <xf numFmtId="9" fontId="4" fillId="4" borderId="1" applyAlignment="1" pivotButton="0" quotePrefix="0" xfId="0">
      <alignment horizontal="center" vertical="center"/>
    </xf>
    <xf numFmtId="165" fontId="4" fillId="9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5" fontId="2" fillId="9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/>
    </xf>
    <xf numFmtId="0" fontId="3" fillId="8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6" fillId="9" borderId="1" applyAlignment="1" pivotButton="0" quotePrefix="0" xfId="0">
      <alignment horizontal="left" vertical="center" wrapText="1"/>
    </xf>
    <xf numFmtId="0" fontId="0" fillId="0" borderId="4" pivotButton="0" quotePrefix="0" xfId="0"/>
    <xf numFmtId="164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0" fillId="0" borderId="5" pivotButton="0" quotePrefix="0" xfId="0"/>
    <xf numFmtId="165" fontId="4" fillId="9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5" fontId="2" fillId="9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 shrinkToFit="1"/>
    </xf>
    <xf numFmtId="0" fontId="2" fillId="5" borderId="1" applyAlignment="1" pivotButton="0" quotePrefix="0" xfId="0">
      <alignment horizontal="center" vertical="center" wrapText="1" shrinkToFit="1"/>
    </xf>
    <xf numFmtId="0" fontId="5" fillId="2" borderId="1" applyAlignment="1" pivotButton="0" quotePrefix="0" xfId="0">
      <alignment horizontal="center" vertical="center" wrapText="1" shrinkToFit="1"/>
    </xf>
    <xf numFmtId="0" fontId="1" fillId="7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left" vertical="center" wrapText="1"/>
    </xf>
    <xf numFmtId="0" fontId="4" fillId="9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9" borderId="1" applyAlignment="1" pivotButton="0" quotePrefix="0" xfId="0">
      <alignment horizontal="left" vertical="center" wrapText="1"/>
    </xf>
    <xf numFmtId="0" fontId="2" fillId="9" borderId="1" applyAlignment="1" pivotButton="0" quotePrefix="0" xfId="0">
      <alignment horizontal="center" vertical="center" wrapText="1"/>
    </xf>
    <xf numFmtId="9" fontId="4" fillId="4" borderId="1" applyAlignment="1" pivotButton="0" quotePrefix="0" xfId="0">
      <alignment horizontal="center" vertical="center" wrapText="1"/>
    </xf>
    <xf numFmtId="165" fontId="4" fillId="9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65" fontId="2" fillId="9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6" fillId="9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Paid versus Outstanding Entries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'Dashboard'!E2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'Dashboard'!$D$3:$D$4</f>
            </numRef>
          </cat>
          <val>
            <numRef>
              <f>'Dashboard'!$E$3:$E$4</f>
            </numRef>
          </val>
        </ser>
        <firstSliceAng val="0"/>
        <holeSize val="55"/>
      </doughnutChart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Prize Amounts by Winning Position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'Dashboard'!E7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'Dashboard'!$D$8:$D$10</f>
            </numRef>
          </cat>
          <val>
            <numRef>
              <f>'Dashboard'!$E$8:$E$10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Position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Prize amount (AUD)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Participants by Australian City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'Dashboard'!E13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'Dashboard'!$D$14:$D$23</f>
            </numRef>
          </cat>
          <val>
            <numRef>
              <f>'Dashboard'!$E$14:$E$23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Participants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City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1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16</row>
      <rowOff>0</rowOff>
    </from>
    <ext cx="396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31</row>
      <rowOff>0</rowOff>
    </from>
    <ext cx="432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zoomScale="85" zoomScaleNormal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8" customWidth="1" min="2" max="2"/>
  </cols>
  <sheetData>
    <row r="1" ht="28" customHeight="1">
      <c r="A1" s="1" t="inlineStr">
        <is>
          <t>Melbourne Cup Sweep Setup 2026</t>
        </is>
      </c>
      <c r="B1" s="33" t="n"/>
    </row>
    <row r="2" ht="32" customHeight="1">
      <c r="A2" s="44" t="inlineStr">
        <is>
          <t>Sweep name</t>
        </is>
      </c>
      <c r="B2" s="45" t="inlineStr">
        <is>
          <t>Melbourne Cup 2026 Office Sweep</t>
        </is>
      </c>
    </row>
    <row r="3">
      <c r="A3" s="2" t="inlineStr">
        <is>
          <t>Race date</t>
        </is>
      </c>
      <c r="B3" s="34" t="n">
        <v>46329</v>
      </c>
    </row>
    <row r="4">
      <c r="A4" s="2" t="inlineStr">
        <is>
          <t>Entry fee</t>
        </is>
      </c>
      <c r="B4" s="35" t="n">
        <v>10</v>
      </c>
    </row>
    <row r="5">
      <c r="A5" s="2" t="inlineStr">
        <is>
          <t>Number of entries</t>
        </is>
      </c>
      <c r="B5" s="6">
        <f>COUNTA('Participants'!$B$2:$B$101)</f>
        <v/>
      </c>
    </row>
    <row r="6">
      <c r="A6" s="2" t="inlineStr">
        <is>
          <t>Total pool</t>
        </is>
      </c>
      <c r="B6" s="36">
        <f>'Sweep Setup'!$B$4*'Sweep Setup'!$B$5</f>
        <v/>
      </c>
    </row>
    <row r="7">
      <c r="A7" s="2" t="inlineStr">
        <is>
          <t>First prize %</t>
        </is>
      </c>
      <c r="B7" s="8" t="n">
        <v>0.5</v>
      </c>
    </row>
    <row r="8">
      <c r="A8" s="2" t="inlineStr">
        <is>
          <t>Second prize %</t>
        </is>
      </c>
      <c r="B8" s="8" t="n">
        <v>0.3</v>
      </c>
    </row>
    <row r="9">
      <c r="A9" s="2" t="inlineStr">
        <is>
          <t>Third prize %</t>
        </is>
      </c>
      <c r="B9" s="8" t="n">
        <v>0.2</v>
      </c>
    </row>
    <row r="10">
      <c r="A10" s="2" t="inlineStr">
        <is>
          <t>First prize</t>
        </is>
      </c>
      <c r="B10" s="36">
        <f>'Sweep Setup'!$B$6*'Sweep Setup'!$B$7</f>
        <v/>
      </c>
    </row>
    <row r="11">
      <c r="A11" s="2" t="inlineStr">
        <is>
          <t>Second prize</t>
        </is>
      </c>
      <c r="B11" s="36">
        <f>'Sweep Setup'!$B$6*'Sweep Setup'!$B$8</f>
        <v/>
      </c>
    </row>
    <row r="12">
      <c r="A12" s="2" t="inlineStr">
        <is>
          <t>Third prize</t>
        </is>
      </c>
      <c r="B12" s="36">
        <f>'Sweep Setup'!$B$6*'Sweep Setup'!$B$9</f>
        <v/>
      </c>
    </row>
    <row r="13">
      <c r="A13" s="2" t="inlineStr">
        <is>
          <t>Prize check</t>
        </is>
      </c>
      <c r="B13" s="6">
        <f>IF(SUM('Sweep Setup'!$B$10:$B$12)='Sweep Setup'!$B$6,"Balanced","Check percentages")</f>
        <v/>
      </c>
    </row>
    <row r="14">
      <c r="A14" s="9" t="inlineStr"/>
      <c r="B14" s="9" t="inlineStr"/>
    </row>
    <row r="15">
      <c r="A15" s="2" t="inlineStr">
        <is>
          <t>Organiser</t>
        </is>
      </c>
      <c r="B15" s="3" t="inlineStr">
        <is>
          <t>Olivia Nguyen</t>
        </is>
      </c>
    </row>
    <row r="16">
      <c r="A16" s="2" t="inlineStr">
        <is>
          <t>Location</t>
        </is>
      </c>
      <c r="B16" s="3" t="inlineStr">
        <is>
          <t>Melbourne, VIC</t>
        </is>
      </c>
    </row>
  </sheetData>
  <mergeCells count="1">
    <mergeCell ref="A1:B1"/>
  </mergeCells>
  <conditionalFormatting sqref="B13">
    <cfRule type="expression" priority="1" dxfId="0">
      <formula>B13="Balanced"</formula>
    </cfRule>
    <cfRule type="expression" priority="2" dxfId="1">
      <formula>B13="Check percentages"</formula>
    </cfRule>
  </conditionalFormatting>
  <dataValidations count="2">
    <dataValidation sqref="B4" showErrorMessage="1" showInputMessage="1" allowBlank="0" type="decimal" operator="greaterThanOrEqual">
      <formula1>0</formula1>
    </dataValidation>
    <dataValidation sqref="B7:B9" showErrorMessage="1" showInputMessage="1" allowBlank="0" type="decimal" operator="between">
      <formula1>0</formula1>
      <formula2>1</formula2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16" customWidth="1" min="3" max="3"/>
    <col width="29" customWidth="1" min="4" max="4"/>
    <col width="10" customWidth="1" min="5" max="5"/>
    <col width="14" customWidth="1" min="6" max="6"/>
    <col width="18" customWidth="1" min="7" max="7"/>
    <col width="30" customWidth="1" min="8" max="8"/>
    <col width="10" customWidth="1" min="9" max="9"/>
    <col width="16" customWidth="1" min="10" max="10"/>
    <col width="14" customWidth="1" min="11" max="11"/>
    <col width="15" customWidth="1" min="12" max="12"/>
    <col width="24" customWidth="1" min="13" max="13"/>
    <col width="16" customWidth="1" min="14" max="14"/>
  </cols>
  <sheetData>
    <row r="1" ht="32" customHeight="1">
      <c r="A1" s="46" t="inlineStr">
        <is>
          <t>Entry No.</t>
        </is>
      </c>
      <c r="B1" s="46" t="inlineStr">
        <is>
          <t>Participant Name</t>
        </is>
      </c>
      <c r="C1" s="46" t="inlineStr">
        <is>
          <t>City</t>
        </is>
      </c>
      <c r="D1" s="46" t="inlineStr">
        <is>
          <t>Email or Contact</t>
        </is>
      </c>
      <c r="E1" s="46" t="inlineStr">
        <is>
          <t>Paid?</t>
        </is>
      </c>
      <c r="F1" s="46" t="inlineStr">
        <is>
          <t>Payment Date</t>
        </is>
      </c>
      <c r="G1" s="46" t="inlineStr">
        <is>
          <t>Assigned Horse No.</t>
        </is>
      </c>
      <c r="H1" s="46" t="inlineStr">
        <is>
          <t>Horse Name</t>
        </is>
      </c>
      <c r="I1" s="46" t="inlineStr">
        <is>
          <t>Barrier</t>
        </is>
      </c>
      <c r="J1" s="46" t="inlineStr">
        <is>
          <t>Finish Position</t>
        </is>
      </c>
      <c r="K1" s="46" t="inlineStr">
        <is>
          <t>Result</t>
        </is>
      </c>
      <c r="L1" s="46" t="inlineStr">
        <is>
          <t>Prize Amount</t>
        </is>
      </c>
      <c r="M1" s="46" t="inlineStr">
        <is>
          <t>Notes</t>
        </is>
      </c>
      <c r="N1" s="46" t="inlineStr">
        <is>
          <t>Payment Status</t>
        </is>
      </c>
    </row>
    <row r="2">
      <c r="A2" s="11">
        <f>IF('Participants'!$B2="","",COUNTA('Participants'!$B$2:$B2))</f>
        <v/>
      </c>
      <c r="B2" s="3" t="inlineStr">
        <is>
          <t>Jack Wilson</t>
        </is>
      </c>
      <c r="C2" s="3" t="inlineStr">
        <is>
          <t>Sydney</t>
        </is>
      </c>
      <c r="D2" s="3" t="inlineStr">
        <is>
          <t>jack.wilson@example.com</t>
        </is>
      </c>
      <c r="E2" s="12" t="inlineStr">
        <is>
          <t>Yes</t>
        </is>
      </c>
      <c r="F2" s="37" t="n">
        <v>46290</v>
      </c>
      <c r="G2" s="12" t="n">
        <v>1</v>
      </c>
      <c r="H2" s="14">
        <f>IF('Participants'!$G2="","",IFERROR(VLOOKUP('Participants'!$G2,'Horses'!$A$2:$D$101,2,FALSE),"Unassigned"))</f>
        <v/>
      </c>
      <c r="I2" s="11">
        <f>IF('Participants'!$G2="","",IFERROR(VLOOKUP('Participants'!$G2,'Horses'!$A$2:$D$101,3,FALSE),""))</f>
        <v/>
      </c>
      <c r="J2" s="12" t="n">
        <v>7</v>
      </c>
      <c r="K2" s="14">
        <f>IF('Participants'!$J2="","",IF('Participants'!$J2=1,"Winner",IF('Participants'!$J2=2,"Second",IF('Participants'!$J2=3,"Third","No Prize"))))</f>
        <v/>
      </c>
      <c r="L2" s="38">
        <f>IF('Participants'!$J2="","",IF('Participants'!$J2=1,'Sweep Setup'!$B$10,IF('Participants'!$J2=2,'Sweep Setup'!$B$11,IF('Participants'!$J2=3,'Sweep Setup'!$B$12,0))))</f>
        <v/>
      </c>
      <c r="M2" s="3" t="inlineStr">
        <is>
          <t>Assigned in draw</t>
        </is>
      </c>
      <c r="N2" s="14">
        <f>IF('Participants'!$E2="","",IF('Participants'!$E2="Yes","Paid","Outstanding"))</f>
        <v/>
      </c>
    </row>
    <row r="3">
      <c r="A3" s="16">
        <f>IF('Participants'!$B3="","",COUNTA('Participants'!$B$2:$B3))</f>
        <v/>
      </c>
      <c r="B3" s="3" t="inlineStr">
        <is>
          <t>Olivia Nguyen</t>
        </is>
      </c>
      <c r="C3" s="3" t="inlineStr">
        <is>
          <t>Melbourne</t>
        </is>
      </c>
      <c r="D3" s="3" t="inlineStr">
        <is>
          <t>olivia.nguyen@example.com</t>
        </is>
      </c>
      <c r="E3" s="12" t="inlineStr">
        <is>
          <t>Yes</t>
        </is>
      </c>
      <c r="F3" s="37" t="n">
        <v>46290</v>
      </c>
      <c r="G3" s="12" t="n">
        <v>2</v>
      </c>
      <c r="H3" s="9">
        <f>IF('Participants'!$G3="","",IFERROR(VLOOKUP('Participants'!$G3,'Horses'!$A$2:$D$101,2,FALSE),"Unassigned"))</f>
        <v/>
      </c>
      <c r="I3" s="16">
        <f>IF('Participants'!$G3="","",IFERROR(VLOOKUP('Participants'!$G3,'Horses'!$A$2:$D$101,3,FALSE),""))</f>
        <v/>
      </c>
      <c r="J3" s="12" t="n">
        <v>1</v>
      </c>
      <c r="K3" s="9">
        <f>IF('Participants'!$J3="","",IF('Participants'!$J3=1,"Winner",IF('Participants'!$J3=2,"Second",IF('Participants'!$J3=3,"Third","No Prize"))))</f>
        <v/>
      </c>
      <c r="L3" s="39">
        <f>IF('Participants'!$J3="","",IF('Participants'!$J3=1,'Sweep Setup'!$B$10,IF('Participants'!$J3=2,'Sweep Setup'!$B$11,IF('Participants'!$J3=3,'Sweep Setup'!$B$12,0))))</f>
        <v/>
      </c>
      <c r="M3" s="3" t="inlineStr">
        <is>
          <t>Organiser entry</t>
        </is>
      </c>
      <c r="N3" s="9">
        <f>IF('Participants'!$E3="","",IF('Participants'!$E3="Yes","Paid","Outstanding"))</f>
        <v/>
      </c>
    </row>
    <row r="4">
      <c r="A4" s="11">
        <f>IF('Participants'!$B4="","",COUNTA('Participants'!$B$2:$B4))</f>
        <v/>
      </c>
      <c r="B4" s="3" t="inlineStr">
        <is>
          <t>Liam Smith</t>
        </is>
      </c>
      <c r="C4" s="3" t="inlineStr">
        <is>
          <t>Brisbane</t>
        </is>
      </c>
      <c r="D4" s="3" t="inlineStr">
        <is>
          <t>liam.smith@example.com</t>
        </is>
      </c>
      <c r="E4" s="12" t="inlineStr">
        <is>
          <t>Yes</t>
        </is>
      </c>
      <c r="F4" s="37" t="n">
        <v>46291</v>
      </c>
      <c r="G4" s="12" t="n">
        <v>3</v>
      </c>
      <c r="H4" s="14">
        <f>IF('Participants'!$G4="","",IFERROR(VLOOKUP('Participants'!$G4,'Horses'!$A$2:$D$101,2,FALSE),"Unassigned"))</f>
        <v/>
      </c>
      <c r="I4" s="11">
        <f>IF('Participants'!$G4="","",IFERROR(VLOOKUP('Participants'!$G4,'Horses'!$A$2:$D$101,3,FALSE),""))</f>
        <v/>
      </c>
      <c r="J4" s="12" t="n">
        <v>12</v>
      </c>
      <c r="K4" s="14">
        <f>IF('Participants'!$J4="","",IF('Participants'!$J4=1,"Winner",IF('Participants'!$J4=2,"Second",IF('Participants'!$J4=3,"Third","No Prize"))))</f>
        <v/>
      </c>
      <c r="L4" s="38">
        <f>IF('Participants'!$J4="","",IF('Participants'!$J4=1,'Sweep Setup'!$B$10,IF('Participants'!$J4=2,'Sweep Setup'!$B$11,IF('Participants'!$J4=3,'Sweep Setup'!$B$12,0))))</f>
        <v/>
      </c>
      <c r="M4" s="3" t="inlineStr">
        <is>
          <t>Paid by bank transfer</t>
        </is>
      </c>
      <c r="N4" s="14">
        <f>IF('Participants'!$E4="","",IF('Participants'!$E4="Yes","Paid","Outstanding"))</f>
        <v/>
      </c>
    </row>
    <row r="5">
      <c r="A5" s="16">
        <f>IF('Participants'!$B5="","",COUNTA('Participants'!$B$2:$B5))</f>
        <v/>
      </c>
      <c r="B5" s="3" t="inlineStr">
        <is>
          <t>Charlotte Brown</t>
        </is>
      </c>
      <c r="C5" s="3" t="inlineStr">
        <is>
          <t>Perth</t>
        </is>
      </c>
      <c r="D5" s="3" t="inlineStr">
        <is>
          <t>charlotte.brown@example.com</t>
        </is>
      </c>
      <c r="E5" s="12" t="inlineStr">
        <is>
          <t>Yes</t>
        </is>
      </c>
      <c r="F5" s="37" t="n">
        <v>46291</v>
      </c>
      <c r="G5" s="12" t="n">
        <v>4</v>
      </c>
      <c r="H5" s="9">
        <f>IF('Participants'!$G5="","",IFERROR(VLOOKUP('Participants'!$G5,'Horses'!$A$2:$D$101,2,FALSE),"Unassigned"))</f>
        <v/>
      </c>
      <c r="I5" s="16">
        <f>IF('Participants'!$G5="","",IFERROR(VLOOKUP('Participants'!$G5,'Horses'!$A$2:$D$101,3,FALSE),""))</f>
        <v/>
      </c>
      <c r="J5" s="12" t="n">
        <v>3</v>
      </c>
      <c r="K5" s="9">
        <f>IF('Participants'!$J5="","",IF('Participants'!$J5=1,"Winner",IF('Participants'!$J5=2,"Second",IF('Participants'!$J5=3,"Third","No Prize"))))</f>
        <v/>
      </c>
      <c r="L5" s="39">
        <f>IF('Participants'!$J5="","",IF('Participants'!$J5=1,'Sweep Setup'!$B$10,IF('Participants'!$J5=2,'Sweep Setup'!$B$11,IF('Participants'!$J5=3,'Sweep Setup'!$B$12,0))))</f>
        <v/>
      </c>
      <c r="M5" s="3" t="inlineStr">
        <is>
          <t>Prize winner</t>
        </is>
      </c>
      <c r="N5" s="9">
        <f>IF('Participants'!$E5="","",IF('Participants'!$E5="Yes","Paid","Outstanding"))</f>
        <v/>
      </c>
    </row>
    <row r="6">
      <c r="A6" s="11">
        <f>IF('Participants'!$B6="","",COUNTA('Participants'!$B$2:$B6))</f>
        <v/>
      </c>
      <c r="B6" s="3" t="inlineStr">
        <is>
          <t>Noah Taylor</t>
        </is>
      </c>
      <c r="C6" s="3" t="inlineStr">
        <is>
          <t>Adelaide</t>
        </is>
      </c>
      <c r="D6" s="3" t="inlineStr">
        <is>
          <t>noah.taylor@example.com</t>
        </is>
      </c>
      <c r="E6" s="12" t="inlineStr">
        <is>
          <t>Yes</t>
        </is>
      </c>
      <c r="F6" s="37" t="n">
        <v>46292</v>
      </c>
      <c r="G6" s="12" t="n">
        <v>5</v>
      </c>
      <c r="H6" s="14">
        <f>IF('Participants'!$G6="","",IFERROR(VLOOKUP('Participants'!$G6,'Horses'!$A$2:$D$101,2,FALSE),"Unassigned"))</f>
        <v/>
      </c>
      <c r="I6" s="11">
        <f>IF('Participants'!$G6="","",IFERROR(VLOOKUP('Participants'!$G6,'Horses'!$A$2:$D$101,3,FALSE),""))</f>
        <v/>
      </c>
      <c r="J6" s="12" t="n">
        <v>9</v>
      </c>
      <c r="K6" s="14">
        <f>IF('Participants'!$J6="","",IF('Participants'!$J6=1,"Winner",IF('Participants'!$J6=2,"Second",IF('Participants'!$J6=3,"Third","No Prize"))))</f>
        <v/>
      </c>
      <c r="L6" s="38">
        <f>IF('Participants'!$J6="","",IF('Participants'!$J6=1,'Sweep Setup'!$B$10,IF('Participants'!$J6=2,'Sweep Setup'!$B$11,IF('Participants'!$J6=3,'Sweep Setup'!$B$12,0))))</f>
        <v/>
      </c>
      <c r="M6" s="3" t="inlineStr">
        <is>
          <t>Office entry</t>
        </is>
      </c>
      <c r="N6" s="14">
        <f>IF('Participants'!$E6="","",IF('Participants'!$E6="Yes","Paid","Outstanding"))</f>
        <v/>
      </c>
    </row>
    <row r="7">
      <c r="A7" s="16">
        <f>IF('Participants'!$B7="","",COUNTA('Participants'!$B$2:$B7))</f>
        <v/>
      </c>
      <c r="B7" s="3" t="inlineStr">
        <is>
          <t>Mia Johnson</t>
        </is>
      </c>
      <c r="C7" s="3" t="inlineStr">
        <is>
          <t>Gold Coast</t>
        </is>
      </c>
      <c r="D7" s="3" t="inlineStr">
        <is>
          <t>mia.johnson@example.com</t>
        </is>
      </c>
      <c r="E7" s="12" t="inlineStr">
        <is>
          <t>Yes</t>
        </is>
      </c>
      <c r="F7" s="37" t="n">
        <v>46292</v>
      </c>
      <c r="G7" s="12" t="n">
        <v>6</v>
      </c>
      <c r="H7" s="9">
        <f>IF('Participants'!$G7="","",IFERROR(VLOOKUP('Participants'!$G7,'Horses'!$A$2:$D$101,2,FALSE),"Unassigned"))</f>
        <v/>
      </c>
      <c r="I7" s="16">
        <f>IF('Participants'!$G7="","",IFERROR(VLOOKUP('Participants'!$G7,'Horses'!$A$2:$D$101,3,FALSE),""))</f>
        <v/>
      </c>
      <c r="J7" s="12" t="n">
        <v>2</v>
      </c>
      <c r="K7" s="9">
        <f>IF('Participants'!$J7="","",IF('Participants'!$J7=1,"Winner",IF('Participants'!$J7=2,"Second",IF('Participants'!$J7=3,"Third","No Prize"))))</f>
        <v/>
      </c>
      <c r="L7" s="39">
        <f>IF('Participants'!$J7="","",IF('Participants'!$J7=1,'Sweep Setup'!$B$10,IF('Participants'!$J7=2,'Sweep Setup'!$B$11,IF('Participants'!$J7=3,'Sweep Setup'!$B$12,0))))</f>
        <v/>
      </c>
      <c r="M7" s="3" t="inlineStr">
        <is>
          <t>Prize winner</t>
        </is>
      </c>
      <c r="N7" s="9">
        <f>IF('Participants'!$E7="","",IF('Participants'!$E7="Yes","Paid","Outstanding"))</f>
        <v/>
      </c>
    </row>
    <row r="8">
      <c r="A8" s="11">
        <f>IF('Participants'!$B8="","",COUNTA('Participants'!$B$2:$B8))</f>
        <v/>
      </c>
      <c r="B8" s="3" t="inlineStr">
        <is>
          <t>Ethan Williams</t>
        </is>
      </c>
      <c r="C8" s="3" t="inlineStr">
        <is>
          <t>Newcastle</t>
        </is>
      </c>
      <c r="D8" s="3" t="inlineStr">
        <is>
          <t>ethan.williams@example.com</t>
        </is>
      </c>
      <c r="E8" s="12" t="inlineStr">
        <is>
          <t>Yes</t>
        </is>
      </c>
      <c r="F8" s="37" t="n">
        <v>46293</v>
      </c>
      <c r="G8" s="12" t="n">
        <v>7</v>
      </c>
      <c r="H8" s="14">
        <f>IF('Participants'!$G8="","",IFERROR(VLOOKUP('Participants'!$G8,'Horses'!$A$2:$D$101,2,FALSE),"Unassigned"))</f>
        <v/>
      </c>
      <c r="I8" s="11">
        <f>IF('Participants'!$G8="","",IFERROR(VLOOKUP('Participants'!$G8,'Horses'!$A$2:$D$101,3,FALSE),""))</f>
        <v/>
      </c>
      <c r="J8" s="12" t="n">
        <v>15</v>
      </c>
      <c r="K8" s="14">
        <f>IF('Participants'!$J8="","",IF('Participants'!$J8=1,"Winner",IF('Participants'!$J8=2,"Second",IF('Participants'!$J8=3,"Third","No Prize"))))</f>
        <v/>
      </c>
      <c r="L8" s="38">
        <f>IF('Participants'!$J8="","",IF('Participants'!$J8=1,'Sweep Setup'!$B$10,IF('Participants'!$J8=2,'Sweep Setup'!$B$11,IF('Participants'!$J8=3,'Sweep Setup'!$B$12,0))))</f>
        <v/>
      </c>
      <c r="M8" s="3" t="inlineStr">
        <is>
          <t>Paid by cash</t>
        </is>
      </c>
      <c r="N8" s="14">
        <f>IF('Participants'!$E8="","",IF('Participants'!$E8="Yes","Paid","Outstanding"))</f>
        <v/>
      </c>
    </row>
    <row r="9">
      <c r="A9" s="16">
        <f>IF('Participants'!$B9="","",COUNTA('Participants'!$B$2:$B9))</f>
        <v/>
      </c>
      <c r="B9" s="3" t="inlineStr">
        <is>
          <t>Ruby Martin</t>
        </is>
      </c>
      <c r="C9" s="3" t="inlineStr">
        <is>
          <t>Canberra</t>
        </is>
      </c>
      <c r="D9" s="3" t="inlineStr">
        <is>
          <t>ruby.martin@example.com</t>
        </is>
      </c>
      <c r="E9" s="12" t="inlineStr">
        <is>
          <t>Yes</t>
        </is>
      </c>
      <c r="F9" s="37" t="n">
        <v>46293</v>
      </c>
      <c r="G9" s="12" t="n">
        <v>8</v>
      </c>
      <c r="H9" s="9">
        <f>IF('Participants'!$G9="","",IFERROR(VLOOKUP('Participants'!$G9,'Horses'!$A$2:$D$101,2,FALSE),"Unassigned"))</f>
        <v/>
      </c>
      <c r="I9" s="16">
        <f>IF('Participants'!$G9="","",IFERROR(VLOOKUP('Participants'!$G9,'Horses'!$A$2:$D$101,3,FALSE),""))</f>
        <v/>
      </c>
      <c r="J9" s="12" t="inlineStr">
        <is>
          <t>Did Not Finish</t>
        </is>
      </c>
      <c r="K9" s="9">
        <f>IF('Participants'!$J9="","",IF('Participants'!$J9=1,"Winner",IF('Participants'!$J9=2,"Second",IF('Participants'!$J9=3,"Third","No Prize"))))</f>
        <v/>
      </c>
      <c r="L9" s="39">
        <f>IF('Participants'!$J9="","",IF('Participants'!$J9=1,'Sweep Setup'!$B$10,IF('Participants'!$J9=2,'Sweep Setup'!$B$11,IF('Participants'!$J9=3,'Sweep Setup'!$B$12,0))))</f>
        <v/>
      </c>
      <c r="M9" s="3" t="inlineStr">
        <is>
          <t>Runner did not finish</t>
        </is>
      </c>
      <c r="N9" s="9">
        <f>IF('Participants'!$E9="","",IF('Participants'!$E9="Yes","Paid","Outstanding"))</f>
        <v/>
      </c>
    </row>
    <row r="10">
      <c r="A10" s="11">
        <f>IF('Participants'!$B10="","",COUNTA('Participants'!$B$2:$B10))</f>
        <v/>
      </c>
      <c r="B10" s="3" t="inlineStr">
        <is>
          <t>Cooper Anderson</t>
        </is>
      </c>
      <c r="C10" s="3" t="inlineStr">
        <is>
          <t>Hobart</t>
        </is>
      </c>
      <c r="D10" s="3" t="inlineStr">
        <is>
          <t>cooper.anderson@example.com</t>
        </is>
      </c>
      <c r="E10" s="12" t="inlineStr">
        <is>
          <t>Yes</t>
        </is>
      </c>
      <c r="F10" s="37" t="n">
        <v>46294</v>
      </c>
      <c r="G10" s="12" t="n">
        <v>9</v>
      </c>
      <c r="H10" s="14">
        <f>IF('Participants'!$G10="","",IFERROR(VLOOKUP('Participants'!$G10,'Horses'!$A$2:$D$101,2,FALSE),"Unassigned"))</f>
        <v/>
      </c>
      <c r="I10" s="11">
        <f>IF('Participants'!$G10="","",IFERROR(VLOOKUP('Participants'!$G10,'Horses'!$A$2:$D$101,3,FALSE),""))</f>
        <v/>
      </c>
      <c r="J10" s="12" t="n">
        <v>5</v>
      </c>
      <c r="K10" s="14">
        <f>IF('Participants'!$J10="","",IF('Participants'!$J10=1,"Winner",IF('Participants'!$J10=2,"Second",IF('Participants'!$J10=3,"Third","No Prize"))))</f>
        <v/>
      </c>
      <c r="L10" s="38">
        <f>IF('Participants'!$J10="","",IF('Participants'!$J10=1,'Sweep Setup'!$B$10,IF('Participants'!$J10=2,'Sweep Setup'!$B$11,IF('Participants'!$J10=3,'Sweep Setup'!$B$12,0))))</f>
        <v/>
      </c>
      <c r="M10" s="3" t="inlineStr">
        <is>
          <t>Social club entry</t>
        </is>
      </c>
      <c r="N10" s="14">
        <f>IF('Participants'!$E10="","",IF('Participants'!$E10="Yes","Paid","Outstanding"))</f>
        <v/>
      </c>
    </row>
    <row r="11">
      <c r="A11" s="16">
        <f>IF('Participants'!$B11="","",COUNTA('Participants'!$B$2:$B11))</f>
        <v/>
      </c>
      <c r="B11" s="3" t="inlineStr">
        <is>
          <t>Isla Thompson</t>
        </is>
      </c>
      <c r="C11" s="3" t="inlineStr">
        <is>
          <t>Wollongong</t>
        </is>
      </c>
      <c r="D11" s="3" t="inlineStr">
        <is>
          <t>isla.thompson@example.com</t>
        </is>
      </c>
      <c r="E11" s="12" t="inlineStr">
        <is>
          <t>Yes</t>
        </is>
      </c>
      <c r="F11" s="37" t="n">
        <v>46294</v>
      </c>
      <c r="G11" s="12" t="n">
        <v>10</v>
      </c>
      <c r="H11" s="9">
        <f>IF('Participants'!$G11="","",IFERROR(VLOOKUP('Participants'!$G11,'Horses'!$A$2:$D$101,2,FALSE),"Unassigned"))</f>
        <v/>
      </c>
      <c r="I11" s="16">
        <f>IF('Participants'!$G11="","",IFERROR(VLOOKUP('Participants'!$G11,'Horses'!$A$2:$D$101,3,FALSE),""))</f>
        <v/>
      </c>
      <c r="J11" s="12" t="n">
        <v>10</v>
      </c>
      <c r="K11" s="9">
        <f>IF('Participants'!$J11="","",IF('Participants'!$J11=1,"Winner",IF('Participants'!$J11=2,"Second",IF('Participants'!$J11=3,"Third","No Prize"))))</f>
        <v/>
      </c>
      <c r="L11" s="39">
        <f>IF('Participants'!$J11="","",IF('Participants'!$J11=1,'Sweep Setup'!$B$10,IF('Participants'!$J11=2,'Sweep Setup'!$B$11,IF('Participants'!$J11=3,'Sweep Setup'!$B$12,0))))</f>
        <v/>
      </c>
      <c r="M11" s="3" t="inlineStr">
        <is>
          <t>Paid by card</t>
        </is>
      </c>
      <c r="N11" s="9">
        <f>IF('Participants'!$E11="","",IF('Participants'!$E11="Yes","Paid","Outstanding"))</f>
        <v/>
      </c>
    </row>
    <row r="12">
      <c r="A12" s="11">
        <f>IF('Participants'!$B12="","",COUNTA('Participants'!$B$2:$B12))</f>
        <v/>
      </c>
      <c r="B12" s="3" t="n"/>
      <c r="C12" s="3" t="n"/>
      <c r="D12" s="3" t="n"/>
      <c r="E12" s="12" t="n"/>
      <c r="F12" s="37" t="n"/>
      <c r="G12" s="12" t="n"/>
      <c r="H12" s="14">
        <f>IF('Participants'!$G12="","",IFERROR(VLOOKUP('Participants'!$G12,'Horses'!$A$2:$D$101,2,FALSE),"Unassigned"))</f>
        <v/>
      </c>
      <c r="I12" s="11">
        <f>IF('Participants'!$G12="","",IFERROR(VLOOKUP('Participants'!$G12,'Horses'!$A$2:$D$101,3,FALSE),""))</f>
        <v/>
      </c>
      <c r="J12" s="12" t="n"/>
      <c r="K12" s="14">
        <f>IF('Participants'!$J12="","",IF('Participants'!$J12=1,"Winner",IF('Participants'!$J12=2,"Second",IF('Participants'!$J12=3,"Third","No Prize"))))</f>
        <v/>
      </c>
      <c r="L12" s="38">
        <f>IF('Participants'!$J12="","",IF('Participants'!$J12=1,'Sweep Setup'!$B$10,IF('Participants'!$J12=2,'Sweep Setup'!$B$11,IF('Participants'!$J12=3,'Sweep Setup'!$B$12,0))))</f>
        <v/>
      </c>
      <c r="M12" s="3" t="n"/>
      <c r="N12" s="14">
        <f>IF('Participants'!$E12="","",IF('Participants'!$E12="Yes","Paid","Outstanding"))</f>
        <v/>
      </c>
    </row>
    <row r="13">
      <c r="A13" s="16">
        <f>IF('Participants'!$B13="","",COUNTA('Participants'!$B$2:$B13))</f>
        <v/>
      </c>
      <c r="B13" s="3" t="n"/>
      <c r="C13" s="3" t="n"/>
      <c r="D13" s="3" t="n"/>
      <c r="E13" s="12" t="n"/>
      <c r="F13" s="37" t="n"/>
      <c r="G13" s="12" t="n"/>
      <c r="H13" s="9">
        <f>IF('Participants'!$G13="","",IFERROR(VLOOKUP('Participants'!$G13,'Horses'!$A$2:$D$101,2,FALSE),"Unassigned"))</f>
        <v/>
      </c>
      <c r="I13" s="16">
        <f>IF('Participants'!$G13="","",IFERROR(VLOOKUP('Participants'!$G13,'Horses'!$A$2:$D$101,3,FALSE),""))</f>
        <v/>
      </c>
      <c r="J13" s="12" t="n"/>
      <c r="K13" s="9">
        <f>IF('Participants'!$J13="","",IF('Participants'!$J13=1,"Winner",IF('Participants'!$J13=2,"Second",IF('Participants'!$J13=3,"Third","No Prize"))))</f>
        <v/>
      </c>
      <c r="L13" s="39">
        <f>IF('Participants'!$J13="","",IF('Participants'!$J13=1,'Sweep Setup'!$B$10,IF('Participants'!$J13=2,'Sweep Setup'!$B$11,IF('Participants'!$J13=3,'Sweep Setup'!$B$12,0))))</f>
        <v/>
      </c>
      <c r="M13" s="3" t="n"/>
      <c r="N13" s="9">
        <f>IF('Participants'!$E13="","",IF('Participants'!$E13="Yes","Paid","Outstanding"))</f>
        <v/>
      </c>
    </row>
    <row r="14">
      <c r="A14" s="11">
        <f>IF('Participants'!$B14="","",COUNTA('Participants'!$B$2:$B14))</f>
        <v/>
      </c>
      <c r="B14" s="3" t="n"/>
      <c r="C14" s="3" t="n"/>
      <c r="D14" s="3" t="n"/>
      <c r="E14" s="12" t="n"/>
      <c r="F14" s="37" t="n"/>
      <c r="G14" s="12" t="n"/>
      <c r="H14" s="14">
        <f>IF('Participants'!$G14="","",IFERROR(VLOOKUP('Participants'!$G14,'Horses'!$A$2:$D$101,2,FALSE),"Unassigned"))</f>
        <v/>
      </c>
      <c r="I14" s="11">
        <f>IF('Participants'!$G14="","",IFERROR(VLOOKUP('Participants'!$G14,'Horses'!$A$2:$D$101,3,FALSE),""))</f>
        <v/>
      </c>
      <c r="J14" s="12" t="n"/>
      <c r="K14" s="14">
        <f>IF('Participants'!$J14="","",IF('Participants'!$J14=1,"Winner",IF('Participants'!$J14=2,"Second",IF('Participants'!$J14=3,"Third","No Prize"))))</f>
        <v/>
      </c>
      <c r="L14" s="38">
        <f>IF('Participants'!$J14="","",IF('Participants'!$J14=1,'Sweep Setup'!$B$10,IF('Participants'!$J14=2,'Sweep Setup'!$B$11,IF('Participants'!$J14=3,'Sweep Setup'!$B$12,0))))</f>
        <v/>
      </c>
      <c r="M14" s="3" t="n"/>
      <c r="N14" s="14">
        <f>IF('Participants'!$E14="","",IF('Participants'!$E14="Yes","Paid","Outstanding"))</f>
        <v/>
      </c>
    </row>
    <row r="15">
      <c r="A15" s="16">
        <f>IF('Participants'!$B15="","",COUNTA('Participants'!$B$2:$B15))</f>
        <v/>
      </c>
      <c r="B15" s="3" t="n"/>
      <c r="C15" s="3" t="n"/>
      <c r="D15" s="3" t="n"/>
      <c r="E15" s="12" t="n"/>
      <c r="F15" s="37" t="n"/>
      <c r="G15" s="12" t="n"/>
      <c r="H15" s="9">
        <f>IF('Participants'!$G15="","",IFERROR(VLOOKUP('Participants'!$G15,'Horses'!$A$2:$D$101,2,FALSE),"Unassigned"))</f>
        <v/>
      </c>
      <c r="I15" s="16">
        <f>IF('Participants'!$G15="","",IFERROR(VLOOKUP('Participants'!$G15,'Horses'!$A$2:$D$101,3,FALSE),""))</f>
        <v/>
      </c>
      <c r="J15" s="12" t="n"/>
      <c r="K15" s="9">
        <f>IF('Participants'!$J15="","",IF('Participants'!$J15=1,"Winner",IF('Participants'!$J15=2,"Second",IF('Participants'!$J15=3,"Third","No Prize"))))</f>
        <v/>
      </c>
      <c r="L15" s="39">
        <f>IF('Participants'!$J15="","",IF('Participants'!$J15=1,'Sweep Setup'!$B$10,IF('Participants'!$J15=2,'Sweep Setup'!$B$11,IF('Participants'!$J15=3,'Sweep Setup'!$B$12,0))))</f>
        <v/>
      </c>
      <c r="M15" s="3" t="n"/>
      <c r="N15" s="9">
        <f>IF('Participants'!$E15="","",IF('Participants'!$E15="Yes","Paid","Outstanding"))</f>
        <v/>
      </c>
    </row>
    <row r="16">
      <c r="A16" s="11">
        <f>IF('Participants'!$B16="","",COUNTA('Participants'!$B$2:$B16))</f>
        <v/>
      </c>
      <c r="B16" s="3" t="n"/>
      <c r="C16" s="3" t="n"/>
      <c r="D16" s="3" t="n"/>
      <c r="E16" s="12" t="n"/>
      <c r="F16" s="37" t="n"/>
      <c r="G16" s="12" t="n"/>
      <c r="H16" s="14">
        <f>IF('Participants'!$G16="","",IFERROR(VLOOKUP('Participants'!$G16,'Horses'!$A$2:$D$101,2,FALSE),"Unassigned"))</f>
        <v/>
      </c>
      <c r="I16" s="11">
        <f>IF('Participants'!$G16="","",IFERROR(VLOOKUP('Participants'!$G16,'Horses'!$A$2:$D$101,3,FALSE),""))</f>
        <v/>
      </c>
      <c r="J16" s="12" t="n"/>
      <c r="K16" s="14">
        <f>IF('Participants'!$J16="","",IF('Participants'!$J16=1,"Winner",IF('Participants'!$J16=2,"Second",IF('Participants'!$J16=3,"Third","No Prize"))))</f>
        <v/>
      </c>
      <c r="L16" s="38">
        <f>IF('Participants'!$J16="","",IF('Participants'!$J16=1,'Sweep Setup'!$B$10,IF('Participants'!$J16=2,'Sweep Setup'!$B$11,IF('Participants'!$J16=3,'Sweep Setup'!$B$12,0))))</f>
        <v/>
      </c>
      <c r="M16" s="3" t="n"/>
      <c r="N16" s="14">
        <f>IF('Participants'!$E16="","",IF('Participants'!$E16="Yes","Paid","Outstanding"))</f>
        <v/>
      </c>
    </row>
    <row r="17">
      <c r="A17" s="16">
        <f>IF('Participants'!$B17="","",COUNTA('Participants'!$B$2:$B17))</f>
        <v/>
      </c>
      <c r="B17" s="3" t="n"/>
      <c r="C17" s="3" t="n"/>
      <c r="D17" s="3" t="n"/>
      <c r="E17" s="12" t="n"/>
      <c r="F17" s="37" t="n"/>
      <c r="G17" s="12" t="n"/>
      <c r="H17" s="9">
        <f>IF('Participants'!$G17="","",IFERROR(VLOOKUP('Participants'!$G17,'Horses'!$A$2:$D$101,2,FALSE),"Unassigned"))</f>
        <v/>
      </c>
      <c r="I17" s="16">
        <f>IF('Participants'!$G17="","",IFERROR(VLOOKUP('Participants'!$G17,'Horses'!$A$2:$D$101,3,FALSE),""))</f>
        <v/>
      </c>
      <c r="J17" s="12" t="n"/>
      <c r="K17" s="9">
        <f>IF('Participants'!$J17="","",IF('Participants'!$J17=1,"Winner",IF('Participants'!$J17=2,"Second",IF('Participants'!$J17=3,"Third","No Prize"))))</f>
        <v/>
      </c>
      <c r="L17" s="39">
        <f>IF('Participants'!$J17="","",IF('Participants'!$J17=1,'Sweep Setup'!$B$10,IF('Participants'!$J17=2,'Sweep Setup'!$B$11,IF('Participants'!$J17=3,'Sweep Setup'!$B$12,0))))</f>
        <v/>
      </c>
      <c r="M17" s="3" t="n"/>
      <c r="N17" s="9">
        <f>IF('Participants'!$E17="","",IF('Participants'!$E17="Yes","Paid","Outstanding"))</f>
        <v/>
      </c>
    </row>
    <row r="18">
      <c r="A18" s="11">
        <f>IF('Participants'!$B18="","",COUNTA('Participants'!$B$2:$B18))</f>
        <v/>
      </c>
      <c r="B18" s="3" t="n"/>
      <c r="C18" s="3" t="n"/>
      <c r="D18" s="3" t="n"/>
      <c r="E18" s="12" t="n"/>
      <c r="F18" s="37" t="n"/>
      <c r="G18" s="12" t="n"/>
      <c r="H18" s="14">
        <f>IF('Participants'!$G18="","",IFERROR(VLOOKUP('Participants'!$G18,'Horses'!$A$2:$D$101,2,FALSE),"Unassigned"))</f>
        <v/>
      </c>
      <c r="I18" s="11">
        <f>IF('Participants'!$G18="","",IFERROR(VLOOKUP('Participants'!$G18,'Horses'!$A$2:$D$101,3,FALSE),""))</f>
        <v/>
      </c>
      <c r="J18" s="12" t="n"/>
      <c r="K18" s="14">
        <f>IF('Participants'!$J18="","",IF('Participants'!$J18=1,"Winner",IF('Participants'!$J18=2,"Second",IF('Participants'!$J18=3,"Third","No Prize"))))</f>
        <v/>
      </c>
      <c r="L18" s="38">
        <f>IF('Participants'!$J18="","",IF('Participants'!$J18=1,'Sweep Setup'!$B$10,IF('Participants'!$J18=2,'Sweep Setup'!$B$11,IF('Participants'!$J18=3,'Sweep Setup'!$B$12,0))))</f>
        <v/>
      </c>
      <c r="M18" s="3" t="n"/>
      <c r="N18" s="14">
        <f>IF('Participants'!$E18="","",IF('Participants'!$E18="Yes","Paid","Outstanding"))</f>
        <v/>
      </c>
    </row>
    <row r="19">
      <c r="A19" s="16">
        <f>IF('Participants'!$B19="","",COUNTA('Participants'!$B$2:$B19))</f>
        <v/>
      </c>
      <c r="B19" s="3" t="n"/>
      <c r="C19" s="3" t="n"/>
      <c r="D19" s="3" t="n"/>
      <c r="E19" s="12" t="n"/>
      <c r="F19" s="37" t="n"/>
      <c r="G19" s="12" t="n"/>
      <c r="H19" s="9">
        <f>IF('Participants'!$G19="","",IFERROR(VLOOKUP('Participants'!$G19,'Horses'!$A$2:$D$101,2,FALSE),"Unassigned"))</f>
        <v/>
      </c>
      <c r="I19" s="16">
        <f>IF('Participants'!$G19="","",IFERROR(VLOOKUP('Participants'!$G19,'Horses'!$A$2:$D$101,3,FALSE),""))</f>
        <v/>
      </c>
      <c r="J19" s="12" t="n"/>
      <c r="K19" s="9">
        <f>IF('Participants'!$J19="","",IF('Participants'!$J19=1,"Winner",IF('Participants'!$J19=2,"Second",IF('Participants'!$J19=3,"Third","No Prize"))))</f>
        <v/>
      </c>
      <c r="L19" s="39">
        <f>IF('Participants'!$J19="","",IF('Participants'!$J19=1,'Sweep Setup'!$B$10,IF('Participants'!$J19=2,'Sweep Setup'!$B$11,IF('Participants'!$J19=3,'Sweep Setup'!$B$12,0))))</f>
        <v/>
      </c>
      <c r="M19" s="3" t="n"/>
      <c r="N19" s="9">
        <f>IF('Participants'!$E19="","",IF('Participants'!$E19="Yes","Paid","Outstanding"))</f>
        <v/>
      </c>
    </row>
    <row r="20">
      <c r="A20" s="11">
        <f>IF('Participants'!$B20="","",COUNTA('Participants'!$B$2:$B20))</f>
        <v/>
      </c>
      <c r="B20" s="3" t="n"/>
      <c r="C20" s="3" t="n"/>
      <c r="D20" s="3" t="n"/>
      <c r="E20" s="12" t="n"/>
      <c r="F20" s="37" t="n"/>
      <c r="G20" s="12" t="n"/>
      <c r="H20" s="14">
        <f>IF('Participants'!$G20="","",IFERROR(VLOOKUP('Participants'!$G20,'Horses'!$A$2:$D$101,2,FALSE),"Unassigned"))</f>
        <v/>
      </c>
      <c r="I20" s="11">
        <f>IF('Participants'!$G20="","",IFERROR(VLOOKUP('Participants'!$G20,'Horses'!$A$2:$D$101,3,FALSE),""))</f>
        <v/>
      </c>
      <c r="J20" s="12" t="n"/>
      <c r="K20" s="14">
        <f>IF('Participants'!$J20="","",IF('Participants'!$J20=1,"Winner",IF('Participants'!$J20=2,"Second",IF('Participants'!$J20=3,"Third","No Prize"))))</f>
        <v/>
      </c>
      <c r="L20" s="38">
        <f>IF('Participants'!$J20="","",IF('Participants'!$J20=1,'Sweep Setup'!$B$10,IF('Participants'!$J20=2,'Sweep Setup'!$B$11,IF('Participants'!$J20=3,'Sweep Setup'!$B$12,0))))</f>
        <v/>
      </c>
      <c r="M20" s="3" t="n"/>
      <c r="N20" s="14">
        <f>IF('Participants'!$E20="","",IF('Participants'!$E20="Yes","Paid","Outstanding"))</f>
        <v/>
      </c>
    </row>
    <row r="21">
      <c r="A21" s="16">
        <f>IF('Participants'!$B21="","",COUNTA('Participants'!$B$2:$B21))</f>
        <v/>
      </c>
      <c r="B21" s="3" t="n"/>
      <c r="C21" s="3" t="n"/>
      <c r="D21" s="3" t="n"/>
      <c r="E21" s="12" t="n"/>
      <c r="F21" s="37" t="n"/>
      <c r="G21" s="12" t="n"/>
      <c r="H21" s="9">
        <f>IF('Participants'!$G21="","",IFERROR(VLOOKUP('Participants'!$G21,'Horses'!$A$2:$D$101,2,FALSE),"Unassigned"))</f>
        <v/>
      </c>
      <c r="I21" s="16">
        <f>IF('Participants'!$G21="","",IFERROR(VLOOKUP('Participants'!$G21,'Horses'!$A$2:$D$101,3,FALSE),""))</f>
        <v/>
      </c>
      <c r="J21" s="12" t="n"/>
      <c r="K21" s="9">
        <f>IF('Participants'!$J21="","",IF('Participants'!$J21=1,"Winner",IF('Participants'!$J21=2,"Second",IF('Participants'!$J21=3,"Third","No Prize"))))</f>
        <v/>
      </c>
      <c r="L21" s="39">
        <f>IF('Participants'!$J21="","",IF('Participants'!$J21=1,'Sweep Setup'!$B$10,IF('Participants'!$J21=2,'Sweep Setup'!$B$11,IF('Participants'!$J21=3,'Sweep Setup'!$B$12,0))))</f>
        <v/>
      </c>
      <c r="M21" s="3" t="n"/>
      <c r="N21" s="9">
        <f>IF('Participants'!$E21="","",IF('Participants'!$E21="Yes","Paid","Outstanding"))</f>
        <v/>
      </c>
    </row>
    <row r="22">
      <c r="A22" s="11">
        <f>IF('Participants'!$B22="","",COUNTA('Participants'!$B$2:$B22))</f>
        <v/>
      </c>
      <c r="B22" s="3" t="n"/>
      <c r="C22" s="3" t="n"/>
      <c r="D22" s="3" t="n"/>
      <c r="E22" s="12" t="n"/>
      <c r="F22" s="37" t="n"/>
      <c r="G22" s="12" t="n"/>
      <c r="H22" s="14">
        <f>IF('Participants'!$G22="","",IFERROR(VLOOKUP('Participants'!$G22,'Horses'!$A$2:$D$101,2,FALSE),"Unassigned"))</f>
        <v/>
      </c>
      <c r="I22" s="11">
        <f>IF('Participants'!$G22="","",IFERROR(VLOOKUP('Participants'!$G22,'Horses'!$A$2:$D$101,3,FALSE),""))</f>
        <v/>
      </c>
      <c r="J22" s="12" t="n"/>
      <c r="K22" s="14">
        <f>IF('Participants'!$J22="","",IF('Participants'!$J22=1,"Winner",IF('Participants'!$J22=2,"Second",IF('Participants'!$J22=3,"Third","No Prize"))))</f>
        <v/>
      </c>
      <c r="L22" s="38">
        <f>IF('Participants'!$J22="","",IF('Participants'!$J22=1,'Sweep Setup'!$B$10,IF('Participants'!$J22=2,'Sweep Setup'!$B$11,IF('Participants'!$J22=3,'Sweep Setup'!$B$12,0))))</f>
        <v/>
      </c>
      <c r="M22" s="3" t="n"/>
      <c r="N22" s="14">
        <f>IF('Participants'!$E22="","",IF('Participants'!$E22="Yes","Paid","Outstanding"))</f>
        <v/>
      </c>
    </row>
    <row r="23">
      <c r="A23" s="16">
        <f>IF('Participants'!$B23="","",COUNTA('Participants'!$B$2:$B23))</f>
        <v/>
      </c>
      <c r="B23" s="3" t="n"/>
      <c r="C23" s="3" t="n"/>
      <c r="D23" s="3" t="n"/>
      <c r="E23" s="12" t="n"/>
      <c r="F23" s="37" t="n"/>
      <c r="G23" s="12" t="n"/>
      <c r="H23" s="9">
        <f>IF('Participants'!$G23="","",IFERROR(VLOOKUP('Participants'!$G23,'Horses'!$A$2:$D$101,2,FALSE),"Unassigned"))</f>
        <v/>
      </c>
      <c r="I23" s="16">
        <f>IF('Participants'!$G23="","",IFERROR(VLOOKUP('Participants'!$G23,'Horses'!$A$2:$D$101,3,FALSE),""))</f>
        <v/>
      </c>
      <c r="J23" s="12" t="n"/>
      <c r="K23" s="9">
        <f>IF('Participants'!$J23="","",IF('Participants'!$J23=1,"Winner",IF('Participants'!$J23=2,"Second",IF('Participants'!$J23=3,"Third","No Prize"))))</f>
        <v/>
      </c>
      <c r="L23" s="39">
        <f>IF('Participants'!$J23="","",IF('Participants'!$J23=1,'Sweep Setup'!$B$10,IF('Participants'!$J23=2,'Sweep Setup'!$B$11,IF('Participants'!$J23=3,'Sweep Setup'!$B$12,0))))</f>
        <v/>
      </c>
      <c r="M23" s="3" t="n"/>
      <c r="N23" s="9">
        <f>IF('Participants'!$E23="","",IF('Participants'!$E23="Yes","Paid","Outstanding"))</f>
        <v/>
      </c>
    </row>
    <row r="24">
      <c r="A24" s="11">
        <f>IF('Participants'!$B24="","",COUNTA('Participants'!$B$2:$B24))</f>
        <v/>
      </c>
      <c r="B24" s="3" t="n"/>
      <c r="C24" s="3" t="n"/>
      <c r="D24" s="3" t="n"/>
      <c r="E24" s="12" t="n"/>
      <c r="F24" s="37" t="n"/>
      <c r="G24" s="12" t="n"/>
      <c r="H24" s="14">
        <f>IF('Participants'!$G24="","",IFERROR(VLOOKUP('Participants'!$G24,'Horses'!$A$2:$D$101,2,FALSE),"Unassigned"))</f>
        <v/>
      </c>
      <c r="I24" s="11">
        <f>IF('Participants'!$G24="","",IFERROR(VLOOKUP('Participants'!$G24,'Horses'!$A$2:$D$101,3,FALSE),""))</f>
        <v/>
      </c>
      <c r="J24" s="12" t="n"/>
      <c r="K24" s="14">
        <f>IF('Participants'!$J24="","",IF('Participants'!$J24=1,"Winner",IF('Participants'!$J24=2,"Second",IF('Participants'!$J24=3,"Third","No Prize"))))</f>
        <v/>
      </c>
      <c r="L24" s="38">
        <f>IF('Participants'!$J24="","",IF('Participants'!$J24=1,'Sweep Setup'!$B$10,IF('Participants'!$J24=2,'Sweep Setup'!$B$11,IF('Participants'!$J24=3,'Sweep Setup'!$B$12,0))))</f>
        <v/>
      </c>
      <c r="M24" s="3" t="n"/>
      <c r="N24" s="14">
        <f>IF('Participants'!$E24="","",IF('Participants'!$E24="Yes","Paid","Outstanding"))</f>
        <v/>
      </c>
    </row>
    <row r="25">
      <c r="A25" s="16">
        <f>IF('Participants'!$B25="","",COUNTA('Participants'!$B$2:$B25))</f>
        <v/>
      </c>
      <c r="B25" s="3" t="n"/>
      <c r="C25" s="3" t="n"/>
      <c r="D25" s="3" t="n"/>
      <c r="E25" s="12" t="n"/>
      <c r="F25" s="37" t="n"/>
      <c r="G25" s="12" t="n"/>
      <c r="H25" s="9">
        <f>IF('Participants'!$G25="","",IFERROR(VLOOKUP('Participants'!$G25,'Horses'!$A$2:$D$101,2,FALSE),"Unassigned"))</f>
        <v/>
      </c>
      <c r="I25" s="16">
        <f>IF('Participants'!$G25="","",IFERROR(VLOOKUP('Participants'!$G25,'Horses'!$A$2:$D$101,3,FALSE),""))</f>
        <v/>
      </c>
      <c r="J25" s="12" t="n"/>
      <c r="K25" s="9">
        <f>IF('Participants'!$J25="","",IF('Participants'!$J25=1,"Winner",IF('Participants'!$J25=2,"Second",IF('Participants'!$J25=3,"Third","No Prize"))))</f>
        <v/>
      </c>
      <c r="L25" s="39">
        <f>IF('Participants'!$J25="","",IF('Participants'!$J25=1,'Sweep Setup'!$B$10,IF('Participants'!$J25=2,'Sweep Setup'!$B$11,IF('Participants'!$J25=3,'Sweep Setup'!$B$12,0))))</f>
        <v/>
      </c>
      <c r="M25" s="3" t="n"/>
      <c r="N25" s="9">
        <f>IF('Participants'!$E25="","",IF('Participants'!$E25="Yes","Paid","Outstanding"))</f>
        <v/>
      </c>
    </row>
    <row r="26">
      <c r="A26" s="11">
        <f>IF('Participants'!$B26="","",COUNTA('Participants'!$B$2:$B26))</f>
        <v/>
      </c>
      <c r="B26" s="3" t="n"/>
      <c r="C26" s="3" t="n"/>
      <c r="D26" s="3" t="n"/>
      <c r="E26" s="12" t="n"/>
      <c r="F26" s="37" t="n"/>
      <c r="G26" s="12" t="n"/>
      <c r="H26" s="14">
        <f>IF('Participants'!$G26="","",IFERROR(VLOOKUP('Participants'!$G26,'Horses'!$A$2:$D$101,2,FALSE),"Unassigned"))</f>
        <v/>
      </c>
      <c r="I26" s="11">
        <f>IF('Participants'!$G26="","",IFERROR(VLOOKUP('Participants'!$G26,'Horses'!$A$2:$D$101,3,FALSE),""))</f>
        <v/>
      </c>
      <c r="J26" s="12" t="n"/>
      <c r="K26" s="14">
        <f>IF('Participants'!$J26="","",IF('Participants'!$J26=1,"Winner",IF('Participants'!$J26=2,"Second",IF('Participants'!$J26=3,"Third","No Prize"))))</f>
        <v/>
      </c>
      <c r="L26" s="38">
        <f>IF('Participants'!$J26="","",IF('Participants'!$J26=1,'Sweep Setup'!$B$10,IF('Participants'!$J26=2,'Sweep Setup'!$B$11,IF('Participants'!$J26=3,'Sweep Setup'!$B$12,0))))</f>
        <v/>
      </c>
      <c r="M26" s="3" t="n"/>
      <c r="N26" s="14">
        <f>IF('Participants'!$E26="","",IF('Participants'!$E26="Yes","Paid","Outstanding"))</f>
        <v/>
      </c>
    </row>
    <row r="27">
      <c r="A27" s="16">
        <f>IF('Participants'!$B27="","",COUNTA('Participants'!$B$2:$B27))</f>
        <v/>
      </c>
      <c r="B27" s="3" t="n"/>
      <c r="C27" s="3" t="n"/>
      <c r="D27" s="3" t="n"/>
      <c r="E27" s="12" t="n"/>
      <c r="F27" s="37" t="n"/>
      <c r="G27" s="12" t="n"/>
      <c r="H27" s="9">
        <f>IF('Participants'!$G27="","",IFERROR(VLOOKUP('Participants'!$G27,'Horses'!$A$2:$D$101,2,FALSE),"Unassigned"))</f>
        <v/>
      </c>
      <c r="I27" s="16">
        <f>IF('Participants'!$G27="","",IFERROR(VLOOKUP('Participants'!$G27,'Horses'!$A$2:$D$101,3,FALSE),""))</f>
        <v/>
      </c>
      <c r="J27" s="12" t="n"/>
      <c r="K27" s="9">
        <f>IF('Participants'!$J27="","",IF('Participants'!$J27=1,"Winner",IF('Participants'!$J27=2,"Second",IF('Participants'!$J27=3,"Third","No Prize"))))</f>
        <v/>
      </c>
      <c r="L27" s="39">
        <f>IF('Participants'!$J27="","",IF('Participants'!$J27=1,'Sweep Setup'!$B$10,IF('Participants'!$J27=2,'Sweep Setup'!$B$11,IF('Participants'!$J27=3,'Sweep Setup'!$B$12,0))))</f>
        <v/>
      </c>
      <c r="M27" s="3" t="n"/>
      <c r="N27" s="9">
        <f>IF('Participants'!$E27="","",IF('Participants'!$E27="Yes","Paid","Outstanding"))</f>
        <v/>
      </c>
    </row>
    <row r="28">
      <c r="A28" s="11">
        <f>IF('Participants'!$B28="","",COUNTA('Participants'!$B$2:$B28))</f>
        <v/>
      </c>
      <c r="B28" s="3" t="n"/>
      <c r="C28" s="3" t="n"/>
      <c r="D28" s="3" t="n"/>
      <c r="E28" s="12" t="n"/>
      <c r="F28" s="37" t="n"/>
      <c r="G28" s="12" t="n"/>
      <c r="H28" s="14">
        <f>IF('Participants'!$G28="","",IFERROR(VLOOKUP('Participants'!$G28,'Horses'!$A$2:$D$101,2,FALSE),"Unassigned"))</f>
        <v/>
      </c>
      <c r="I28" s="11">
        <f>IF('Participants'!$G28="","",IFERROR(VLOOKUP('Participants'!$G28,'Horses'!$A$2:$D$101,3,FALSE),""))</f>
        <v/>
      </c>
      <c r="J28" s="12" t="n"/>
      <c r="K28" s="14">
        <f>IF('Participants'!$J28="","",IF('Participants'!$J28=1,"Winner",IF('Participants'!$J28=2,"Second",IF('Participants'!$J28=3,"Third","No Prize"))))</f>
        <v/>
      </c>
      <c r="L28" s="38">
        <f>IF('Participants'!$J28="","",IF('Participants'!$J28=1,'Sweep Setup'!$B$10,IF('Participants'!$J28=2,'Sweep Setup'!$B$11,IF('Participants'!$J28=3,'Sweep Setup'!$B$12,0))))</f>
        <v/>
      </c>
      <c r="M28" s="3" t="n"/>
      <c r="N28" s="14">
        <f>IF('Participants'!$E28="","",IF('Participants'!$E28="Yes","Paid","Outstanding"))</f>
        <v/>
      </c>
    </row>
    <row r="29">
      <c r="A29" s="16">
        <f>IF('Participants'!$B29="","",COUNTA('Participants'!$B$2:$B29))</f>
        <v/>
      </c>
      <c r="B29" s="3" t="n"/>
      <c r="C29" s="3" t="n"/>
      <c r="D29" s="3" t="n"/>
      <c r="E29" s="12" t="n"/>
      <c r="F29" s="37" t="n"/>
      <c r="G29" s="12" t="n"/>
      <c r="H29" s="9">
        <f>IF('Participants'!$G29="","",IFERROR(VLOOKUP('Participants'!$G29,'Horses'!$A$2:$D$101,2,FALSE),"Unassigned"))</f>
        <v/>
      </c>
      <c r="I29" s="16">
        <f>IF('Participants'!$G29="","",IFERROR(VLOOKUP('Participants'!$G29,'Horses'!$A$2:$D$101,3,FALSE),""))</f>
        <v/>
      </c>
      <c r="J29" s="12" t="n"/>
      <c r="K29" s="9">
        <f>IF('Participants'!$J29="","",IF('Participants'!$J29=1,"Winner",IF('Participants'!$J29=2,"Second",IF('Participants'!$J29=3,"Third","No Prize"))))</f>
        <v/>
      </c>
      <c r="L29" s="39">
        <f>IF('Participants'!$J29="","",IF('Participants'!$J29=1,'Sweep Setup'!$B$10,IF('Participants'!$J29=2,'Sweep Setup'!$B$11,IF('Participants'!$J29=3,'Sweep Setup'!$B$12,0))))</f>
        <v/>
      </c>
      <c r="M29" s="3" t="n"/>
      <c r="N29" s="9">
        <f>IF('Participants'!$E29="","",IF('Participants'!$E29="Yes","Paid","Outstanding"))</f>
        <v/>
      </c>
    </row>
    <row r="30">
      <c r="A30" s="11">
        <f>IF('Participants'!$B30="","",COUNTA('Participants'!$B$2:$B30))</f>
        <v/>
      </c>
      <c r="B30" s="3" t="n"/>
      <c r="C30" s="3" t="n"/>
      <c r="D30" s="3" t="n"/>
      <c r="E30" s="12" t="n"/>
      <c r="F30" s="37" t="n"/>
      <c r="G30" s="12" t="n"/>
      <c r="H30" s="14">
        <f>IF('Participants'!$G30="","",IFERROR(VLOOKUP('Participants'!$G30,'Horses'!$A$2:$D$101,2,FALSE),"Unassigned"))</f>
        <v/>
      </c>
      <c r="I30" s="11">
        <f>IF('Participants'!$G30="","",IFERROR(VLOOKUP('Participants'!$G30,'Horses'!$A$2:$D$101,3,FALSE),""))</f>
        <v/>
      </c>
      <c r="J30" s="12" t="n"/>
      <c r="K30" s="14">
        <f>IF('Participants'!$J30="","",IF('Participants'!$J30=1,"Winner",IF('Participants'!$J30=2,"Second",IF('Participants'!$J30=3,"Third","No Prize"))))</f>
        <v/>
      </c>
      <c r="L30" s="38">
        <f>IF('Participants'!$J30="","",IF('Participants'!$J30=1,'Sweep Setup'!$B$10,IF('Participants'!$J30=2,'Sweep Setup'!$B$11,IF('Participants'!$J30=3,'Sweep Setup'!$B$12,0))))</f>
        <v/>
      </c>
      <c r="M30" s="3" t="n"/>
      <c r="N30" s="14">
        <f>IF('Participants'!$E30="","",IF('Participants'!$E30="Yes","Paid","Outstanding"))</f>
        <v/>
      </c>
    </row>
    <row r="31">
      <c r="A31" s="16">
        <f>IF('Participants'!$B31="","",COUNTA('Participants'!$B$2:$B31))</f>
        <v/>
      </c>
      <c r="B31" s="3" t="n"/>
      <c r="C31" s="3" t="n"/>
      <c r="D31" s="3" t="n"/>
      <c r="E31" s="12" t="n"/>
      <c r="F31" s="37" t="n"/>
      <c r="G31" s="12" t="n"/>
      <c r="H31" s="9">
        <f>IF('Participants'!$G31="","",IFERROR(VLOOKUP('Participants'!$G31,'Horses'!$A$2:$D$101,2,FALSE),"Unassigned"))</f>
        <v/>
      </c>
      <c r="I31" s="16">
        <f>IF('Participants'!$G31="","",IFERROR(VLOOKUP('Participants'!$G31,'Horses'!$A$2:$D$101,3,FALSE),""))</f>
        <v/>
      </c>
      <c r="J31" s="12" t="n"/>
      <c r="K31" s="9">
        <f>IF('Participants'!$J31="","",IF('Participants'!$J31=1,"Winner",IF('Participants'!$J31=2,"Second",IF('Participants'!$J31=3,"Third","No Prize"))))</f>
        <v/>
      </c>
      <c r="L31" s="39">
        <f>IF('Participants'!$J31="","",IF('Participants'!$J31=1,'Sweep Setup'!$B$10,IF('Participants'!$J31=2,'Sweep Setup'!$B$11,IF('Participants'!$J31=3,'Sweep Setup'!$B$12,0))))</f>
        <v/>
      </c>
      <c r="M31" s="3" t="n"/>
      <c r="N31" s="9">
        <f>IF('Participants'!$E31="","",IF('Participants'!$E31="Yes","Paid","Outstanding"))</f>
        <v/>
      </c>
    </row>
    <row r="32">
      <c r="A32" s="11">
        <f>IF('Participants'!$B32="","",COUNTA('Participants'!$B$2:$B32))</f>
        <v/>
      </c>
      <c r="B32" s="3" t="n"/>
      <c r="C32" s="3" t="n"/>
      <c r="D32" s="3" t="n"/>
      <c r="E32" s="12" t="n"/>
      <c r="F32" s="37" t="n"/>
      <c r="G32" s="12" t="n"/>
      <c r="H32" s="14">
        <f>IF('Participants'!$G32="","",IFERROR(VLOOKUP('Participants'!$G32,'Horses'!$A$2:$D$101,2,FALSE),"Unassigned"))</f>
        <v/>
      </c>
      <c r="I32" s="11">
        <f>IF('Participants'!$G32="","",IFERROR(VLOOKUP('Participants'!$G32,'Horses'!$A$2:$D$101,3,FALSE),""))</f>
        <v/>
      </c>
      <c r="J32" s="12" t="n"/>
      <c r="K32" s="14">
        <f>IF('Participants'!$J32="","",IF('Participants'!$J32=1,"Winner",IF('Participants'!$J32=2,"Second",IF('Participants'!$J32=3,"Third","No Prize"))))</f>
        <v/>
      </c>
      <c r="L32" s="38">
        <f>IF('Participants'!$J32="","",IF('Participants'!$J32=1,'Sweep Setup'!$B$10,IF('Participants'!$J32=2,'Sweep Setup'!$B$11,IF('Participants'!$J32=3,'Sweep Setup'!$B$12,0))))</f>
        <v/>
      </c>
      <c r="M32" s="3" t="n"/>
      <c r="N32" s="14">
        <f>IF('Participants'!$E32="","",IF('Participants'!$E32="Yes","Paid","Outstanding"))</f>
        <v/>
      </c>
    </row>
    <row r="33">
      <c r="A33" s="16">
        <f>IF('Participants'!$B33="","",COUNTA('Participants'!$B$2:$B33))</f>
        <v/>
      </c>
      <c r="B33" s="3" t="n"/>
      <c r="C33" s="3" t="n"/>
      <c r="D33" s="3" t="n"/>
      <c r="E33" s="12" t="n"/>
      <c r="F33" s="37" t="n"/>
      <c r="G33" s="12" t="n"/>
      <c r="H33" s="9">
        <f>IF('Participants'!$G33="","",IFERROR(VLOOKUP('Participants'!$G33,'Horses'!$A$2:$D$101,2,FALSE),"Unassigned"))</f>
        <v/>
      </c>
      <c r="I33" s="16">
        <f>IF('Participants'!$G33="","",IFERROR(VLOOKUP('Participants'!$G33,'Horses'!$A$2:$D$101,3,FALSE),""))</f>
        <v/>
      </c>
      <c r="J33" s="12" t="n"/>
      <c r="K33" s="9">
        <f>IF('Participants'!$J33="","",IF('Participants'!$J33=1,"Winner",IF('Participants'!$J33=2,"Second",IF('Participants'!$J33=3,"Third","No Prize"))))</f>
        <v/>
      </c>
      <c r="L33" s="39">
        <f>IF('Participants'!$J33="","",IF('Participants'!$J33=1,'Sweep Setup'!$B$10,IF('Participants'!$J33=2,'Sweep Setup'!$B$11,IF('Participants'!$J33=3,'Sweep Setup'!$B$12,0))))</f>
        <v/>
      </c>
      <c r="M33" s="3" t="n"/>
      <c r="N33" s="9">
        <f>IF('Participants'!$E33="","",IF('Participants'!$E33="Yes","Paid","Outstanding"))</f>
        <v/>
      </c>
    </row>
    <row r="34">
      <c r="A34" s="11">
        <f>IF('Participants'!$B34="","",COUNTA('Participants'!$B$2:$B34))</f>
        <v/>
      </c>
      <c r="B34" s="3" t="n"/>
      <c r="C34" s="3" t="n"/>
      <c r="D34" s="3" t="n"/>
      <c r="E34" s="12" t="n"/>
      <c r="F34" s="37" t="n"/>
      <c r="G34" s="12" t="n"/>
      <c r="H34" s="14">
        <f>IF('Participants'!$G34="","",IFERROR(VLOOKUP('Participants'!$G34,'Horses'!$A$2:$D$101,2,FALSE),"Unassigned"))</f>
        <v/>
      </c>
      <c r="I34" s="11">
        <f>IF('Participants'!$G34="","",IFERROR(VLOOKUP('Participants'!$G34,'Horses'!$A$2:$D$101,3,FALSE),""))</f>
        <v/>
      </c>
      <c r="J34" s="12" t="n"/>
      <c r="K34" s="14">
        <f>IF('Participants'!$J34="","",IF('Participants'!$J34=1,"Winner",IF('Participants'!$J34=2,"Second",IF('Participants'!$J34=3,"Third","No Prize"))))</f>
        <v/>
      </c>
      <c r="L34" s="38">
        <f>IF('Participants'!$J34="","",IF('Participants'!$J34=1,'Sweep Setup'!$B$10,IF('Participants'!$J34=2,'Sweep Setup'!$B$11,IF('Participants'!$J34=3,'Sweep Setup'!$B$12,0))))</f>
        <v/>
      </c>
      <c r="M34" s="3" t="n"/>
      <c r="N34" s="14">
        <f>IF('Participants'!$E34="","",IF('Participants'!$E34="Yes","Paid","Outstanding"))</f>
        <v/>
      </c>
    </row>
    <row r="35">
      <c r="A35" s="16">
        <f>IF('Participants'!$B35="","",COUNTA('Participants'!$B$2:$B35))</f>
        <v/>
      </c>
      <c r="B35" s="3" t="n"/>
      <c r="C35" s="3" t="n"/>
      <c r="D35" s="3" t="n"/>
      <c r="E35" s="12" t="n"/>
      <c r="F35" s="37" t="n"/>
      <c r="G35" s="12" t="n"/>
      <c r="H35" s="9">
        <f>IF('Participants'!$G35="","",IFERROR(VLOOKUP('Participants'!$G35,'Horses'!$A$2:$D$101,2,FALSE),"Unassigned"))</f>
        <v/>
      </c>
      <c r="I35" s="16">
        <f>IF('Participants'!$G35="","",IFERROR(VLOOKUP('Participants'!$G35,'Horses'!$A$2:$D$101,3,FALSE),""))</f>
        <v/>
      </c>
      <c r="J35" s="12" t="n"/>
      <c r="K35" s="9">
        <f>IF('Participants'!$J35="","",IF('Participants'!$J35=1,"Winner",IF('Participants'!$J35=2,"Second",IF('Participants'!$J35=3,"Third","No Prize"))))</f>
        <v/>
      </c>
      <c r="L35" s="39">
        <f>IF('Participants'!$J35="","",IF('Participants'!$J35=1,'Sweep Setup'!$B$10,IF('Participants'!$J35=2,'Sweep Setup'!$B$11,IF('Participants'!$J35=3,'Sweep Setup'!$B$12,0))))</f>
        <v/>
      </c>
      <c r="M35" s="3" t="n"/>
      <c r="N35" s="9">
        <f>IF('Participants'!$E35="","",IF('Participants'!$E35="Yes","Paid","Outstanding"))</f>
        <v/>
      </c>
    </row>
    <row r="36">
      <c r="A36" s="11">
        <f>IF('Participants'!$B36="","",COUNTA('Participants'!$B$2:$B36))</f>
        <v/>
      </c>
      <c r="B36" s="3" t="n"/>
      <c r="C36" s="3" t="n"/>
      <c r="D36" s="3" t="n"/>
      <c r="E36" s="12" t="n"/>
      <c r="F36" s="37" t="n"/>
      <c r="G36" s="12" t="n"/>
      <c r="H36" s="14">
        <f>IF('Participants'!$G36="","",IFERROR(VLOOKUP('Participants'!$G36,'Horses'!$A$2:$D$101,2,FALSE),"Unassigned"))</f>
        <v/>
      </c>
      <c r="I36" s="11">
        <f>IF('Participants'!$G36="","",IFERROR(VLOOKUP('Participants'!$G36,'Horses'!$A$2:$D$101,3,FALSE),""))</f>
        <v/>
      </c>
      <c r="J36" s="12" t="n"/>
      <c r="K36" s="14">
        <f>IF('Participants'!$J36="","",IF('Participants'!$J36=1,"Winner",IF('Participants'!$J36=2,"Second",IF('Participants'!$J36=3,"Third","No Prize"))))</f>
        <v/>
      </c>
      <c r="L36" s="38">
        <f>IF('Participants'!$J36="","",IF('Participants'!$J36=1,'Sweep Setup'!$B$10,IF('Participants'!$J36=2,'Sweep Setup'!$B$11,IF('Participants'!$J36=3,'Sweep Setup'!$B$12,0))))</f>
        <v/>
      </c>
      <c r="M36" s="3" t="n"/>
      <c r="N36" s="14">
        <f>IF('Participants'!$E36="","",IF('Participants'!$E36="Yes","Paid","Outstanding"))</f>
        <v/>
      </c>
    </row>
    <row r="37">
      <c r="A37" s="16">
        <f>IF('Participants'!$B37="","",COUNTA('Participants'!$B$2:$B37))</f>
        <v/>
      </c>
      <c r="B37" s="3" t="n"/>
      <c r="C37" s="3" t="n"/>
      <c r="D37" s="3" t="n"/>
      <c r="E37" s="12" t="n"/>
      <c r="F37" s="37" t="n"/>
      <c r="G37" s="12" t="n"/>
      <c r="H37" s="9">
        <f>IF('Participants'!$G37="","",IFERROR(VLOOKUP('Participants'!$G37,'Horses'!$A$2:$D$101,2,FALSE),"Unassigned"))</f>
        <v/>
      </c>
      <c r="I37" s="16">
        <f>IF('Participants'!$G37="","",IFERROR(VLOOKUP('Participants'!$G37,'Horses'!$A$2:$D$101,3,FALSE),""))</f>
        <v/>
      </c>
      <c r="J37" s="12" t="n"/>
      <c r="K37" s="9">
        <f>IF('Participants'!$J37="","",IF('Participants'!$J37=1,"Winner",IF('Participants'!$J37=2,"Second",IF('Participants'!$J37=3,"Third","No Prize"))))</f>
        <v/>
      </c>
      <c r="L37" s="39">
        <f>IF('Participants'!$J37="","",IF('Participants'!$J37=1,'Sweep Setup'!$B$10,IF('Participants'!$J37=2,'Sweep Setup'!$B$11,IF('Participants'!$J37=3,'Sweep Setup'!$B$12,0))))</f>
        <v/>
      </c>
      <c r="M37" s="3" t="n"/>
      <c r="N37" s="9">
        <f>IF('Participants'!$E37="","",IF('Participants'!$E37="Yes","Paid","Outstanding"))</f>
        <v/>
      </c>
    </row>
    <row r="38">
      <c r="A38" s="11">
        <f>IF('Participants'!$B38="","",COUNTA('Participants'!$B$2:$B38))</f>
        <v/>
      </c>
      <c r="B38" s="3" t="n"/>
      <c r="C38" s="3" t="n"/>
      <c r="D38" s="3" t="n"/>
      <c r="E38" s="12" t="n"/>
      <c r="F38" s="37" t="n"/>
      <c r="G38" s="12" t="n"/>
      <c r="H38" s="14">
        <f>IF('Participants'!$G38="","",IFERROR(VLOOKUP('Participants'!$G38,'Horses'!$A$2:$D$101,2,FALSE),"Unassigned"))</f>
        <v/>
      </c>
      <c r="I38" s="11">
        <f>IF('Participants'!$G38="","",IFERROR(VLOOKUP('Participants'!$G38,'Horses'!$A$2:$D$101,3,FALSE),""))</f>
        <v/>
      </c>
      <c r="J38" s="12" t="n"/>
      <c r="K38" s="14">
        <f>IF('Participants'!$J38="","",IF('Participants'!$J38=1,"Winner",IF('Participants'!$J38=2,"Second",IF('Participants'!$J38=3,"Third","No Prize"))))</f>
        <v/>
      </c>
      <c r="L38" s="38">
        <f>IF('Participants'!$J38="","",IF('Participants'!$J38=1,'Sweep Setup'!$B$10,IF('Participants'!$J38=2,'Sweep Setup'!$B$11,IF('Participants'!$J38=3,'Sweep Setup'!$B$12,0))))</f>
        <v/>
      </c>
      <c r="M38" s="3" t="n"/>
      <c r="N38" s="14">
        <f>IF('Participants'!$E38="","",IF('Participants'!$E38="Yes","Paid","Outstanding"))</f>
        <v/>
      </c>
    </row>
    <row r="39">
      <c r="A39" s="16">
        <f>IF('Participants'!$B39="","",COUNTA('Participants'!$B$2:$B39))</f>
        <v/>
      </c>
      <c r="B39" s="3" t="n"/>
      <c r="C39" s="3" t="n"/>
      <c r="D39" s="3" t="n"/>
      <c r="E39" s="12" t="n"/>
      <c r="F39" s="37" t="n"/>
      <c r="G39" s="12" t="n"/>
      <c r="H39" s="9">
        <f>IF('Participants'!$G39="","",IFERROR(VLOOKUP('Participants'!$G39,'Horses'!$A$2:$D$101,2,FALSE),"Unassigned"))</f>
        <v/>
      </c>
      <c r="I39" s="16">
        <f>IF('Participants'!$G39="","",IFERROR(VLOOKUP('Participants'!$G39,'Horses'!$A$2:$D$101,3,FALSE),""))</f>
        <v/>
      </c>
      <c r="J39" s="12" t="n"/>
      <c r="K39" s="9">
        <f>IF('Participants'!$J39="","",IF('Participants'!$J39=1,"Winner",IF('Participants'!$J39=2,"Second",IF('Participants'!$J39=3,"Third","No Prize"))))</f>
        <v/>
      </c>
      <c r="L39" s="39">
        <f>IF('Participants'!$J39="","",IF('Participants'!$J39=1,'Sweep Setup'!$B$10,IF('Participants'!$J39=2,'Sweep Setup'!$B$11,IF('Participants'!$J39=3,'Sweep Setup'!$B$12,0))))</f>
        <v/>
      </c>
      <c r="M39" s="3" t="n"/>
      <c r="N39" s="9">
        <f>IF('Participants'!$E39="","",IF('Participants'!$E39="Yes","Paid","Outstanding"))</f>
        <v/>
      </c>
    </row>
    <row r="40">
      <c r="A40" s="11">
        <f>IF('Participants'!$B40="","",COUNTA('Participants'!$B$2:$B40))</f>
        <v/>
      </c>
      <c r="B40" s="3" t="n"/>
      <c r="C40" s="3" t="n"/>
      <c r="D40" s="3" t="n"/>
      <c r="E40" s="12" t="n"/>
      <c r="F40" s="37" t="n"/>
      <c r="G40" s="12" t="n"/>
      <c r="H40" s="14">
        <f>IF('Participants'!$G40="","",IFERROR(VLOOKUP('Participants'!$G40,'Horses'!$A$2:$D$101,2,FALSE),"Unassigned"))</f>
        <v/>
      </c>
      <c r="I40" s="11">
        <f>IF('Participants'!$G40="","",IFERROR(VLOOKUP('Participants'!$G40,'Horses'!$A$2:$D$101,3,FALSE),""))</f>
        <v/>
      </c>
      <c r="J40" s="12" t="n"/>
      <c r="K40" s="14">
        <f>IF('Participants'!$J40="","",IF('Participants'!$J40=1,"Winner",IF('Participants'!$J40=2,"Second",IF('Participants'!$J40=3,"Third","No Prize"))))</f>
        <v/>
      </c>
      <c r="L40" s="38">
        <f>IF('Participants'!$J40="","",IF('Participants'!$J40=1,'Sweep Setup'!$B$10,IF('Participants'!$J40=2,'Sweep Setup'!$B$11,IF('Participants'!$J40=3,'Sweep Setup'!$B$12,0))))</f>
        <v/>
      </c>
      <c r="M40" s="3" t="n"/>
      <c r="N40" s="14">
        <f>IF('Participants'!$E40="","",IF('Participants'!$E40="Yes","Paid","Outstanding"))</f>
        <v/>
      </c>
    </row>
    <row r="41">
      <c r="A41" s="16">
        <f>IF('Participants'!$B41="","",COUNTA('Participants'!$B$2:$B41))</f>
        <v/>
      </c>
      <c r="B41" s="3" t="n"/>
      <c r="C41" s="3" t="n"/>
      <c r="D41" s="3" t="n"/>
      <c r="E41" s="12" t="n"/>
      <c r="F41" s="37" t="n"/>
      <c r="G41" s="12" t="n"/>
      <c r="H41" s="9">
        <f>IF('Participants'!$G41="","",IFERROR(VLOOKUP('Participants'!$G41,'Horses'!$A$2:$D$101,2,FALSE),"Unassigned"))</f>
        <v/>
      </c>
      <c r="I41" s="16">
        <f>IF('Participants'!$G41="","",IFERROR(VLOOKUP('Participants'!$G41,'Horses'!$A$2:$D$101,3,FALSE),""))</f>
        <v/>
      </c>
      <c r="J41" s="12" t="n"/>
      <c r="K41" s="9">
        <f>IF('Participants'!$J41="","",IF('Participants'!$J41=1,"Winner",IF('Participants'!$J41=2,"Second",IF('Participants'!$J41=3,"Third","No Prize"))))</f>
        <v/>
      </c>
      <c r="L41" s="39">
        <f>IF('Participants'!$J41="","",IF('Participants'!$J41=1,'Sweep Setup'!$B$10,IF('Participants'!$J41=2,'Sweep Setup'!$B$11,IF('Participants'!$J41=3,'Sweep Setup'!$B$12,0))))</f>
        <v/>
      </c>
      <c r="M41" s="3" t="n"/>
      <c r="N41" s="9">
        <f>IF('Participants'!$E41="","",IF('Participants'!$E41="Yes","Paid","Outstanding"))</f>
        <v/>
      </c>
    </row>
    <row r="42">
      <c r="A42" s="11">
        <f>IF('Participants'!$B42="","",COUNTA('Participants'!$B$2:$B42))</f>
        <v/>
      </c>
      <c r="B42" s="3" t="n"/>
      <c r="C42" s="3" t="n"/>
      <c r="D42" s="3" t="n"/>
      <c r="E42" s="12" t="n"/>
      <c r="F42" s="37" t="n"/>
      <c r="G42" s="12" t="n"/>
      <c r="H42" s="14">
        <f>IF('Participants'!$G42="","",IFERROR(VLOOKUP('Participants'!$G42,'Horses'!$A$2:$D$101,2,FALSE),"Unassigned"))</f>
        <v/>
      </c>
      <c r="I42" s="11">
        <f>IF('Participants'!$G42="","",IFERROR(VLOOKUP('Participants'!$G42,'Horses'!$A$2:$D$101,3,FALSE),""))</f>
        <v/>
      </c>
      <c r="J42" s="12" t="n"/>
      <c r="K42" s="14">
        <f>IF('Participants'!$J42="","",IF('Participants'!$J42=1,"Winner",IF('Participants'!$J42=2,"Second",IF('Participants'!$J42=3,"Third","No Prize"))))</f>
        <v/>
      </c>
      <c r="L42" s="38">
        <f>IF('Participants'!$J42="","",IF('Participants'!$J42=1,'Sweep Setup'!$B$10,IF('Participants'!$J42=2,'Sweep Setup'!$B$11,IF('Participants'!$J42=3,'Sweep Setup'!$B$12,0))))</f>
        <v/>
      </c>
      <c r="M42" s="3" t="n"/>
      <c r="N42" s="14">
        <f>IF('Participants'!$E42="","",IF('Participants'!$E42="Yes","Paid","Outstanding"))</f>
        <v/>
      </c>
    </row>
    <row r="43">
      <c r="A43" s="16">
        <f>IF('Participants'!$B43="","",COUNTA('Participants'!$B$2:$B43))</f>
        <v/>
      </c>
      <c r="B43" s="3" t="n"/>
      <c r="C43" s="3" t="n"/>
      <c r="D43" s="3" t="n"/>
      <c r="E43" s="12" t="n"/>
      <c r="F43" s="37" t="n"/>
      <c r="G43" s="12" t="n"/>
      <c r="H43" s="9">
        <f>IF('Participants'!$G43="","",IFERROR(VLOOKUP('Participants'!$G43,'Horses'!$A$2:$D$101,2,FALSE),"Unassigned"))</f>
        <v/>
      </c>
      <c r="I43" s="16">
        <f>IF('Participants'!$G43="","",IFERROR(VLOOKUP('Participants'!$G43,'Horses'!$A$2:$D$101,3,FALSE),""))</f>
        <v/>
      </c>
      <c r="J43" s="12" t="n"/>
      <c r="K43" s="9">
        <f>IF('Participants'!$J43="","",IF('Participants'!$J43=1,"Winner",IF('Participants'!$J43=2,"Second",IF('Participants'!$J43=3,"Third","No Prize"))))</f>
        <v/>
      </c>
      <c r="L43" s="39">
        <f>IF('Participants'!$J43="","",IF('Participants'!$J43=1,'Sweep Setup'!$B$10,IF('Participants'!$J43=2,'Sweep Setup'!$B$11,IF('Participants'!$J43=3,'Sweep Setup'!$B$12,0))))</f>
        <v/>
      </c>
      <c r="M43" s="3" t="n"/>
      <c r="N43" s="9">
        <f>IF('Participants'!$E43="","",IF('Participants'!$E43="Yes","Paid","Outstanding"))</f>
        <v/>
      </c>
    </row>
    <row r="44">
      <c r="A44" s="11">
        <f>IF('Participants'!$B44="","",COUNTA('Participants'!$B$2:$B44))</f>
        <v/>
      </c>
      <c r="B44" s="3" t="n"/>
      <c r="C44" s="3" t="n"/>
      <c r="D44" s="3" t="n"/>
      <c r="E44" s="12" t="n"/>
      <c r="F44" s="37" t="n"/>
      <c r="G44" s="12" t="n"/>
      <c r="H44" s="14">
        <f>IF('Participants'!$G44="","",IFERROR(VLOOKUP('Participants'!$G44,'Horses'!$A$2:$D$101,2,FALSE),"Unassigned"))</f>
        <v/>
      </c>
      <c r="I44" s="11">
        <f>IF('Participants'!$G44="","",IFERROR(VLOOKUP('Participants'!$G44,'Horses'!$A$2:$D$101,3,FALSE),""))</f>
        <v/>
      </c>
      <c r="J44" s="12" t="n"/>
      <c r="K44" s="14">
        <f>IF('Participants'!$J44="","",IF('Participants'!$J44=1,"Winner",IF('Participants'!$J44=2,"Second",IF('Participants'!$J44=3,"Third","No Prize"))))</f>
        <v/>
      </c>
      <c r="L44" s="38">
        <f>IF('Participants'!$J44="","",IF('Participants'!$J44=1,'Sweep Setup'!$B$10,IF('Participants'!$J44=2,'Sweep Setup'!$B$11,IF('Participants'!$J44=3,'Sweep Setup'!$B$12,0))))</f>
        <v/>
      </c>
      <c r="M44" s="3" t="n"/>
      <c r="N44" s="14">
        <f>IF('Participants'!$E44="","",IF('Participants'!$E44="Yes","Paid","Outstanding"))</f>
        <v/>
      </c>
    </row>
    <row r="45">
      <c r="A45" s="16">
        <f>IF('Participants'!$B45="","",COUNTA('Participants'!$B$2:$B45))</f>
        <v/>
      </c>
      <c r="B45" s="3" t="n"/>
      <c r="C45" s="3" t="n"/>
      <c r="D45" s="3" t="n"/>
      <c r="E45" s="12" t="n"/>
      <c r="F45" s="37" t="n"/>
      <c r="G45" s="12" t="n"/>
      <c r="H45" s="9">
        <f>IF('Participants'!$G45="","",IFERROR(VLOOKUP('Participants'!$G45,'Horses'!$A$2:$D$101,2,FALSE),"Unassigned"))</f>
        <v/>
      </c>
      <c r="I45" s="16">
        <f>IF('Participants'!$G45="","",IFERROR(VLOOKUP('Participants'!$G45,'Horses'!$A$2:$D$101,3,FALSE),""))</f>
        <v/>
      </c>
      <c r="J45" s="12" t="n"/>
      <c r="K45" s="9">
        <f>IF('Participants'!$J45="","",IF('Participants'!$J45=1,"Winner",IF('Participants'!$J45=2,"Second",IF('Participants'!$J45=3,"Third","No Prize"))))</f>
        <v/>
      </c>
      <c r="L45" s="39">
        <f>IF('Participants'!$J45="","",IF('Participants'!$J45=1,'Sweep Setup'!$B$10,IF('Participants'!$J45=2,'Sweep Setup'!$B$11,IF('Participants'!$J45=3,'Sweep Setup'!$B$12,0))))</f>
        <v/>
      </c>
      <c r="M45" s="3" t="n"/>
      <c r="N45" s="9">
        <f>IF('Participants'!$E45="","",IF('Participants'!$E45="Yes","Paid","Outstanding"))</f>
        <v/>
      </c>
    </row>
    <row r="46">
      <c r="A46" s="11">
        <f>IF('Participants'!$B46="","",COUNTA('Participants'!$B$2:$B46))</f>
        <v/>
      </c>
      <c r="B46" s="3" t="n"/>
      <c r="C46" s="3" t="n"/>
      <c r="D46" s="3" t="n"/>
      <c r="E46" s="12" t="n"/>
      <c r="F46" s="37" t="n"/>
      <c r="G46" s="12" t="n"/>
      <c r="H46" s="14">
        <f>IF('Participants'!$G46="","",IFERROR(VLOOKUP('Participants'!$G46,'Horses'!$A$2:$D$101,2,FALSE),"Unassigned"))</f>
        <v/>
      </c>
      <c r="I46" s="11">
        <f>IF('Participants'!$G46="","",IFERROR(VLOOKUP('Participants'!$G46,'Horses'!$A$2:$D$101,3,FALSE),""))</f>
        <v/>
      </c>
      <c r="J46" s="12" t="n"/>
      <c r="K46" s="14">
        <f>IF('Participants'!$J46="","",IF('Participants'!$J46=1,"Winner",IF('Participants'!$J46=2,"Second",IF('Participants'!$J46=3,"Third","No Prize"))))</f>
        <v/>
      </c>
      <c r="L46" s="38">
        <f>IF('Participants'!$J46="","",IF('Participants'!$J46=1,'Sweep Setup'!$B$10,IF('Participants'!$J46=2,'Sweep Setup'!$B$11,IF('Participants'!$J46=3,'Sweep Setup'!$B$12,0))))</f>
        <v/>
      </c>
      <c r="M46" s="3" t="n"/>
      <c r="N46" s="14">
        <f>IF('Participants'!$E46="","",IF('Participants'!$E46="Yes","Paid","Outstanding"))</f>
        <v/>
      </c>
    </row>
    <row r="47">
      <c r="A47" s="16">
        <f>IF('Participants'!$B47="","",COUNTA('Participants'!$B$2:$B47))</f>
        <v/>
      </c>
      <c r="B47" s="3" t="n"/>
      <c r="C47" s="3" t="n"/>
      <c r="D47" s="3" t="n"/>
      <c r="E47" s="12" t="n"/>
      <c r="F47" s="37" t="n"/>
      <c r="G47" s="12" t="n"/>
      <c r="H47" s="9">
        <f>IF('Participants'!$G47="","",IFERROR(VLOOKUP('Participants'!$G47,'Horses'!$A$2:$D$101,2,FALSE),"Unassigned"))</f>
        <v/>
      </c>
      <c r="I47" s="16">
        <f>IF('Participants'!$G47="","",IFERROR(VLOOKUP('Participants'!$G47,'Horses'!$A$2:$D$101,3,FALSE),""))</f>
        <v/>
      </c>
      <c r="J47" s="12" t="n"/>
      <c r="K47" s="9">
        <f>IF('Participants'!$J47="","",IF('Participants'!$J47=1,"Winner",IF('Participants'!$J47=2,"Second",IF('Participants'!$J47=3,"Third","No Prize"))))</f>
        <v/>
      </c>
      <c r="L47" s="39">
        <f>IF('Participants'!$J47="","",IF('Participants'!$J47=1,'Sweep Setup'!$B$10,IF('Participants'!$J47=2,'Sweep Setup'!$B$11,IF('Participants'!$J47=3,'Sweep Setup'!$B$12,0))))</f>
        <v/>
      </c>
      <c r="M47" s="3" t="n"/>
      <c r="N47" s="9">
        <f>IF('Participants'!$E47="","",IF('Participants'!$E47="Yes","Paid","Outstanding"))</f>
        <v/>
      </c>
    </row>
    <row r="48">
      <c r="A48" s="11">
        <f>IF('Participants'!$B48="","",COUNTA('Participants'!$B$2:$B48))</f>
        <v/>
      </c>
      <c r="B48" s="3" t="n"/>
      <c r="C48" s="3" t="n"/>
      <c r="D48" s="3" t="n"/>
      <c r="E48" s="12" t="n"/>
      <c r="F48" s="37" t="n"/>
      <c r="G48" s="12" t="n"/>
      <c r="H48" s="14">
        <f>IF('Participants'!$G48="","",IFERROR(VLOOKUP('Participants'!$G48,'Horses'!$A$2:$D$101,2,FALSE),"Unassigned"))</f>
        <v/>
      </c>
      <c r="I48" s="11">
        <f>IF('Participants'!$G48="","",IFERROR(VLOOKUP('Participants'!$G48,'Horses'!$A$2:$D$101,3,FALSE),""))</f>
        <v/>
      </c>
      <c r="J48" s="12" t="n"/>
      <c r="K48" s="14">
        <f>IF('Participants'!$J48="","",IF('Participants'!$J48=1,"Winner",IF('Participants'!$J48=2,"Second",IF('Participants'!$J48=3,"Third","No Prize"))))</f>
        <v/>
      </c>
      <c r="L48" s="38">
        <f>IF('Participants'!$J48="","",IF('Participants'!$J48=1,'Sweep Setup'!$B$10,IF('Participants'!$J48=2,'Sweep Setup'!$B$11,IF('Participants'!$J48=3,'Sweep Setup'!$B$12,0))))</f>
        <v/>
      </c>
      <c r="M48" s="3" t="n"/>
      <c r="N48" s="14">
        <f>IF('Participants'!$E48="","",IF('Participants'!$E48="Yes","Paid","Outstanding"))</f>
        <v/>
      </c>
    </row>
    <row r="49">
      <c r="A49" s="16">
        <f>IF('Participants'!$B49="","",COUNTA('Participants'!$B$2:$B49))</f>
        <v/>
      </c>
      <c r="B49" s="3" t="n"/>
      <c r="C49" s="3" t="n"/>
      <c r="D49" s="3" t="n"/>
      <c r="E49" s="12" t="n"/>
      <c r="F49" s="37" t="n"/>
      <c r="G49" s="12" t="n"/>
      <c r="H49" s="9">
        <f>IF('Participants'!$G49="","",IFERROR(VLOOKUP('Participants'!$G49,'Horses'!$A$2:$D$101,2,FALSE),"Unassigned"))</f>
        <v/>
      </c>
      <c r="I49" s="16">
        <f>IF('Participants'!$G49="","",IFERROR(VLOOKUP('Participants'!$G49,'Horses'!$A$2:$D$101,3,FALSE),""))</f>
        <v/>
      </c>
      <c r="J49" s="12" t="n"/>
      <c r="K49" s="9">
        <f>IF('Participants'!$J49="","",IF('Participants'!$J49=1,"Winner",IF('Participants'!$J49=2,"Second",IF('Participants'!$J49=3,"Third","No Prize"))))</f>
        <v/>
      </c>
      <c r="L49" s="39">
        <f>IF('Participants'!$J49="","",IF('Participants'!$J49=1,'Sweep Setup'!$B$10,IF('Participants'!$J49=2,'Sweep Setup'!$B$11,IF('Participants'!$J49=3,'Sweep Setup'!$B$12,0))))</f>
        <v/>
      </c>
      <c r="M49" s="3" t="n"/>
      <c r="N49" s="9">
        <f>IF('Participants'!$E49="","",IF('Participants'!$E49="Yes","Paid","Outstanding"))</f>
        <v/>
      </c>
    </row>
    <row r="50">
      <c r="A50" s="11">
        <f>IF('Participants'!$B50="","",COUNTA('Participants'!$B$2:$B50))</f>
        <v/>
      </c>
      <c r="B50" s="3" t="n"/>
      <c r="C50" s="3" t="n"/>
      <c r="D50" s="3" t="n"/>
      <c r="E50" s="12" t="n"/>
      <c r="F50" s="37" t="n"/>
      <c r="G50" s="12" t="n"/>
      <c r="H50" s="14">
        <f>IF('Participants'!$G50="","",IFERROR(VLOOKUP('Participants'!$G50,'Horses'!$A$2:$D$101,2,FALSE),"Unassigned"))</f>
        <v/>
      </c>
      <c r="I50" s="11">
        <f>IF('Participants'!$G50="","",IFERROR(VLOOKUP('Participants'!$G50,'Horses'!$A$2:$D$101,3,FALSE),""))</f>
        <v/>
      </c>
      <c r="J50" s="12" t="n"/>
      <c r="K50" s="14">
        <f>IF('Participants'!$J50="","",IF('Participants'!$J50=1,"Winner",IF('Participants'!$J50=2,"Second",IF('Participants'!$J50=3,"Third","No Prize"))))</f>
        <v/>
      </c>
      <c r="L50" s="38">
        <f>IF('Participants'!$J50="","",IF('Participants'!$J50=1,'Sweep Setup'!$B$10,IF('Participants'!$J50=2,'Sweep Setup'!$B$11,IF('Participants'!$J50=3,'Sweep Setup'!$B$12,0))))</f>
        <v/>
      </c>
      <c r="M50" s="3" t="n"/>
      <c r="N50" s="14">
        <f>IF('Participants'!$E50="","",IF('Participants'!$E50="Yes","Paid","Outstanding"))</f>
        <v/>
      </c>
    </row>
    <row r="51">
      <c r="A51" s="16">
        <f>IF('Participants'!$B51="","",COUNTA('Participants'!$B$2:$B51))</f>
        <v/>
      </c>
      <c r="B51" s="3" t="n"/>
      <c r="C51" s="3" t="n"/>
      <c r="D51" s="3" t="n"/>
      <c r="E51" s="12" t="n"/>
      <c r="F51" s="37" t="n"/>
      <c r="G51" s="12" t="n"/>
      <c r="H51" s="9">
        <f>IF('Participants'!$G51="","",IFERROR(VLOOKUP('Participants'!$G51,'Horses'!$A$2:$D$101,2,FALSE),"Unassigned"))</f>
        <v/>
      </c>
      <c r="I51" s="16">
        <f>IF('Participants'!$G51="","",IFERROR(VLOOKUP('Participants'!$G51,'Horses'!$A$2:$D$101,3,FALSE),""))</f>
        <v/>
      </c>
      <c r="J51" s="12" t="n"/>
      <c r="K51" s="9">
        <f>IF('Participants'!$J51="","",IF('Participants'!$J51=1,"Winner",IF('Participants'!$J51=2,"Second",IF('Participants'!$J51=3,"Third","No Prize"))))</f>
        <v/>
      </c>
      <c r="L51" s="39">
        <f>IF('Participants'!$J51="","",IF('Participants'!$J51=1,'Sweep Setup'!$B$10,IF('Participants'!$J51=2,'Sweep Setup'!$B$11,IF('Participants'!$J51=3,'Sweep Setup'!$B$12,0))))</f>
        <v/>
      </c>
      <c r="M51" s="3" t="n"/>
      <c r="N51" s="9">
        <f>IF('Participants'!$E51="","",IF('Participants'!$E51="Yes","Paid","Outstanding"))</f>
        <v/>
      </c>
    </row>
    <row r="52">
      <c r="A52" s="11">
        <f>IF('Participants'!$B52="","",COUNTA('Participants'!$B$2:$B52))</f>
        <v/>
      </c>
      <c r="B52" s="3" t="n"/>
      <c r="C52" s="3" t="n"/>
      <c r="D52" s="3" t="n"/>
      <c r="E52" s="12" t="n"/>
      <c r="F52" s="37" t="n"/>
      <c r="G52" s="12" t="n"/>
      <c r="H52" s="14">
        <f>IF('Participants'!$G52="","",IFERROR(VLOOKUP('Participants'!$G52,'Horses'!$A$2:$D$101,2,FALSE),"Unassigned"))</f>
        <v/>
      </c>
      <c r="I52" s="11">
        <f>IF('Participants'!$G52="","",IFERROR(VLOOKUP('Participants'!$G52,'Horses'!$A$2:$D$101,3,FALSE),""))</f>
        <v/>
      </c>
      <c r="J52" s="12" t="n"/>
      <c r="K52" s="14">
        <f>IF('Participants'!$J52="","",IF('Participants'!$J52=1,"Winner",IF('Participants'!$J52=2,"Second",IF('Participants'!$J52=3,"Third","No Prize"))))</f>
        <v/>
      </c>
      <c r="L52" s="38">
        <f>IF('Participants'!$J52="","",IF('Participants'!$J52=1,'Sweep Setup'!$B$10,IF('Participants'!$J52=2,'Sweep Setup'!$B$11,IF('Participants'!$J52=3,'Sweep Setup'!$B$12,0))))</f>
        <v/>
      </c>
      <c r="M52" s="3" t="n"/>
      <c r="N52" s="14">
        <f>IF('Participants'!$E52="","",IF('Participants'!$E52="Yes","Paid","Outstanding"))</f>
        <v/>
      </c>
    </row>
    <row r="53">
      <c r="A53" s="16">
        <f>IF('Participants'!$B53="","",COUNTA('Participants'!$B$2:$B53))</f>
        <v/>
      </c>
      <c r="B53" s="3" t="n"/>
      <c r="C53" s="3" t="n"/>
      <c r="D53" s="3" t="n"/>
      <c r="E53" s="12" t="n"/>
      <c r="F53" s="37" t="n"/>
      <c r="G53" s="12" t="n"/>
      <c r="H53" s="9">
        <f>IF('Participants'!$G53="","",IFERROR(VLOOKUP('Participants'!$G53,'Horses'!$A$2:$D$101,2,FALSE),"Unassigned"))</f>
        <v/>
      </c>
      <c r="I53" s="16">
        <f>IF('Participants'!$G53="","",IFERROR(VLOOKUP('Participants'!$G53,'Horses'!$A$2:$D$101,3,FALSE),""))</f>
        <v/>
      </c>
      <c r="J53" s="12" t="n"/>
      <c r="K53" s="9">
        <f>IF('Participants'!$J53="","",IF('Participants'!$J53=1,"Winner",IF('Participants'!$J53=2,"Second",IF('Participants'!$J53=3,"Third","No Prize"))))</f>
        <v/>
      </c>
      <c r="L53" s="39">
        <f>IF('Participants'!$J53="","",IF('Participants'!$J53=1,'Sweep Setup'!$B$10,IF('Participants'!$J53=2,'Sweep Setup'!$B$11,IF('Participants'!$J53=3,'Sweep Setup'!$B$12,0))))</f>
        <v/>
      </c>
      <c r="M53" s="3" t="n"/>
      <c r="N53" s="9">
        <f>IF('Participants'!$E53="","",IF('Participants'!$E53="Yes","Paid","Outstanding"))</f>
        <v/>
      </c>
    </row>
    <row r="54">
      <c r="A54" s="11">
        <f>IF('Participants'!$B54="","",COUNTA('Participants'!$B$2:$B54))</f>
        <v/>
      </c>
      <c r="B54" s="3" t="n"/>
      <c r="C54" s="3" t="n"/>
      <c r="D54" s="3" t="n"/>
      <c r="E54" s="12" t="n"/>
      <c r="F54" s="37" t="n"/>
      <c r="G54" s="12" t="n"/>
      <c r="H54" s="14">
        <f>IF('Participants'!$G54="","",IFERROR(VLOOKUP('Participants'!$G54,'Horses'!$A$2:$D$101,2,FALSE),"Unassigned"))</f>
        <v/>
      </c>
      <c r="I54" s="11">
        <f>IF('Participants'!$G54="","",IFERROR(VLOOKUP('Participants'!$G54,'Horses'!$A$2:$D$101,3,FALSE),""))</f>
        <v/>
      </c>
      <c r="J54" s="12" t="n"/>
      <c r="K54" s="14">
        <f>IF('Participants'!$J54="","",IF('Participants'!$J54=1,"Winner",IF('Participants'!$J54=2,"Second",IF('Participants'!$J54=3,"Third","No Prize"))))</f>
        <v/>
      </c>
      <c r="L54" s="38">
        <f>IF('Participants'!$J54="","",IF('Participants'!$J54=1,'Sweep Setup'!$B$10,IF('Participants'!$J54=2,'Sweep Setup'!$B$11,IF('Participants'!$J54=3,'Sweep Setup'!$B$12,0))))</f>
        <v/>
      </c>
      <c r="M54" s="3" t="n"/>
      <c r="N54" s="14">
        <f>IF('Participants'!$E54="","",IF('Participants'!$E54="Yes","Paid","Outstanding"))</f>
        <v/>
      </c>
    </row>
    <row r="55">
      <c r="A55" s="16">
        <f>IF('Participants'!$B55="","",COUNTA('Participants'!$B$2:$B55))</f>
        <v/>
      </c>
      <c r="B55" s="3" t="n"/>
      <c r="C55" s="3" t="n"/>
      <c r="D55" s="3" t="n"/>
      <c r="E55" s="12" t="n"/>
      <c r="F55" s="37" t="n"/>
      <c r="G55" s="12" t="n"/>
      <c r="H55" s="9">
        <f>IF('Participants'!$G55="","",IFERROR(VLOOKUP('Participants'!$G55,'Horses'!$A$2:$D$101,2,FALSE),"Unassigned"))</f>
        <v/>
      </c>
      <c r="I55" s="16">
        <f>IF('Participants'!$G55="","",IFERROR(VLOOKUP('Participants'!$G55,'Horses'!$A$2:$D$101,3,FALSE),""))</f>
        <v/>
      </c>
      <c r="J55" s="12" t="n"/>
      <c r="K55" s="9">
        <f>IF('Participants'!$J55="","",IF('Participants'!$J55=1,"Winner",IF('Participants'!$J55=2,"Second",IF('Participants'!$J55=3,"Third","No Prize"))))</f>
        <v/>
      </c>
      <c r="L55" s="39">
        <f>IF('Participants'!$J55="","",IF('Participants'!$J55=1,'Sweep Setup'!$B$10,IF('Participants'!$J55=2,'Sweep Setup'!$B$11,IF('Participants'!$J55=3,'Sweep Setup'!$B$12,0))))</f>
        <v/>
      </c>
      <c r="M55" s="3" t="n"/>
      <c r="N55" s="9">
        <f>IF('Participants'!$E55="","",IF('Participants'!$E55="Yes","Paid","Outstanding"))</f>
        <v/>
      </c>
    </row>
    <row r="56">
      <c r="A56" s="11">
        <f>IF('Participants'!$B56="","",COUNTA('Participants'!$B$2:$B56))</f>
        <v/>
      </c>
      <c r="B56" s="3" t="n"/>
      <c r="C56" s="3" t="n"/>
      <c r="D56" s="3" t="n"/>
      <c r="E56" s="12" t="n"/>
      <c r="F56" s="37" t="n"/>
      <c r="G56" s="12" t="n"/>
      <c r="H56" s="14">
        <f>IF('Participants'!$G56="","",IFERROR(VLOOKUP('Participants'!$G56,'Horses'!$A$2:$D$101,2,FALSE),"Unassigned"))</f>
        <v/>
      </c>
      <c r="I56" s="11">
        <f>IF('Participants'!$G56="","",IFERROR(VLOOKUP('Participants'!$G56,'Horses'!$A$2:$D$101,3,FALSE),""))</f>
        <v/>
      </c>
      <c r="J56" s="12" t="n"/>
      <c r="K56" s="14">
        <f>IF('Participants'!$J56="","",IF('Participants'!$J56=1,"Winner",IF('Participants'!$J56=2,"Second",IF('Participants'!$J56=3,"Third","No Prize"))))</f>
        <v/>
      </c>
      <c r="L56" s="38">
        <f>IF('Participants'!$J56="","",IF('Participants'!$J56=1,'Sweep Setup'!$B$10,IF('Participants'!$J56=2,'Sweep Setup'!$B$11,IF('Participants'!$J56=3,'Sweep Setup'!$B$12,0))))</f>
        <v/>
      </c>
      <c r="M56" s="3" t="n"/>
      <c r="N56" s="14">
        <f>IF('Participants'!$E56="","",IF('Participants'!$E56="Yes","Paid","Outstanding"))</f>
        <v/>
      </c>
    </row>
    <row r="57">
      <c r="A57" s="16">
        <f>IF('Participants'!$B57="","",COUNTA('Participants'!$B$2:$B57))</f>
        <v/>
      </c>
      <c r="B57" s="3" t="n"/>
      <c r="C57" s="3" t="n"/>
      <c r="D57" s="3" t="n"/>
      <c r="E57" s="12" t="n"/>
      <c r="F57" s="37" t="n"/>
      <c r="G57" s="12" t="n"/>
      <c r="H57" s="9">
        <f>IF('Participants'!$G57="","",IFERROR(VLOOKUP('Participants'!$G57,'Horses'!$A$2:$D$101,2,FALSE),"Unassigned"))</f>
        <v/>
      </c>
      <c r="I57" s="16">
        <f>IF('Participants'!$G57="","",IFERROR(VLOOKUP('Participants'!$G57,'Horses'!$A$2:$D$101,3,FALSE),""))</f>
        <v/>
      </c>
      <c r="J57" s="12" t="n"/>
      <c r="K57" s="9">
        <f>IF('Participants'!$J57="","",IF('Participants'!$J57=1,"Winner",IF('Participants'!$J57=2,"Second",IF('Participants'!$J57=3,"Third","No Prize"))))</f>
        <v/>
      </c>
      <c r="L57" s="39">
        <f>IF('Participants'!$J57="","",IF('Participants'!$J57=1,'Sweep Setup'!$B$10,IF('Participants'!$J57=2,'Sweep Setup'!$B$11,IF('Participants'!$J57=3,'Sweep Setup'!$B$12,0))))</f>
        <v/>
      </c>
      <c r="M57" s="3" t="n"/>
      <c r="N57" s="9">
        <f>IF('Participants'!$E57="","",IF('Participants'!$E57="Yes","Paid","Outstanding"))</f>
        <v/>
      </c>
    </row>
    <row r="58">
      <c r="A58" s="11">
        <f>IF('Participants'!$B58="","",COUNTA('Participants'!$B$2:$B58))</f>
        <v/>
      </c>
      <c r="B58" s="3" t="n"/>
      <c r="C58" s="3" t="n"/>
      <c r="D58" s="3" t="n"/>
      <c r="E58" s="12" t="n"/>
      <c r="F58" s="37" t="n"/>
      <c r="G58" s="12" t="n"/>
      <c r="H58" s="14">
        <f>IF('Participants'!$G58="","",IFERROR(VLOOKUP('Participants'!$G58,'Horses'!$A$2:$D$101,2,FALSE),"Unassigned"))</f>
        <v/>
      </c>
      <c r="I58" s="11">
        <f>IF('Participants'!$G58="","",IFERROR(VLOOKUP('Participants'!$G58,'Horses'!$A$2:$D$101,3,FALSE),""))</f>
        <v/>
      </c>
      <c r="J58" s="12" t="n"/>
      <c r="K58" s="14">
        <f>IF('Participants'!$J58="","",IF('Participants'!$J58=1,"Winner",IF('Participants'!$J58=2,"Second",IF('Participants'!$J58=3,"Third","No Prize"))))</f>
        <v/>
      </c>
      <c r="L58" s="38">
        <f>IF('Participants'!$J58="","",IF('Participants'!$J58=1,'Sweep Setup'!$B$10,IF('Participants'!$J58=2,'Sweep Setup'!$B$11,IF('Participants'!$J58=3,'Sweep Setup'!$B$12,0))))</f>
        <v/>
      </c>
      <c r="M58" s="3" t="n"/>
      <c r="N58" s="14">
        <f>IF('Participants'!$E58="","",IF('Participants'!$E58="Yes","Paid","Outstanding"))</f>
        <v/>
      </c>
    </row>
    <row r="59">
      <c r="A59" s="16">
        <f>IF('Participants'!$B59="","",COUNTA('Participants'!$B$2:$B59))</f>
        <v/>
      </c>
      <c r="B59" s="3" t="n"/>
      <c r="C59" s="3" t="n"/>
      <c r="D59" s="3" t="n"/>
      <c r="E59" s="12" t="n"/>
      <c r="F59" s="37" t="n"/>
      <c r="G59" s="12" t="n"/>
      <c r="H59" s="9">
        <f>IF('Participants'!$G59="","",IFERROR(VLOOKUP('Participants'!$G59,'Horses'!$A$2:$D$101,2,FALSE),"Unassigned"))</f>
        <v/>
      </c>
      <c r="I59" s="16">
        <f>IF('Participants'!$G59="","",IFERROR(VLOOKUP('Participants'!$G59,'Horses'!$A$2:$D$101,3,FALSE),""))</f>
        <v/>
      </c>
      <c r="J59" s="12" t="n"/>
      <c r="K59" s="9">
        <f>IF('Participants'!$J59="","",IF('Participants'!$J59=1,"Winner",IF('Participants'!$J59=2,"Second",IF('Participants'!$J59=3,"Third","No Prize"))))</f>
        <v/>
      </c>
      <c r="L59" s="39">
        <f>IF('Participants'!$J59="","",IF('Participants'!$J59=1,'Sweep Setup'!$B$10,IF('Participants'!$J59=2,'Sweep Setup'!$B$11,IF('Participants'!$J59=3,'Sweep Setup'!$B$12,0))))</f>
        <v/>
      </c>
      <c r="M59" s="3" t="n"/>
      <c r="N59" s="9">
        <f>IF('Participants'!$E59="","",IF('Participants'!$E59="Yes","Paid","Outstanding"))</f>
        <v/>
      </c>
    </row>
    <row r="60">
      <c r="A60" s="11">
        <f>IF('Participants'!$B60="","",COUNTA('Participants'!$B$2:$B60))</f>
        <v/>
      </c>
      <c r="B60" s="3" t="n"/>
      <c r="C60" s="3" t="n"/>
      <c r="D60" s="3" t="n"/>
      <c r="E60" s="12" t="n"/>
      <c r="F60" s="37" t="n"/>
      <c r="G60" s="12" t="n"/>
      <c r="H60" s="14">
        <f>IF('Participants'!$G60="","",IFERROR(VLOOKUP('Participants'!$G60,'Horses'!$A$2:$D$101,2,FALSE),"Unassigned"))</f>
        <v/>
      </c>
      <c r="I60" s="11">
        <f>IF('Participants'!$G60="","",IFERROR(VLOOKUP('Participants'!$G60,'Horses'!$A$2:$D$101,3,FALSE),""))</f>
        <v/>
      </c>
      <c r="J60" s="12" t="n"/>
      <c r="K60" s="14">
        <f>IF('Participants'!$J60="","",IF('Participants'!$J60=1,"Winner",IF('Participants'!$J60=2,"Second",IF('Participants'!$J60=3,"Third","No Prize"))))</f>
        <v/>
      </c>
      <c r="L60" s="38">
        <f>IF('Participants'!$J60="","",IF('Participants'!$J60=1,'Sweep Setup'!$B$10,IF('Participants'!$J60=2,'Sweep Setup'!$B$11,IF('Participants'!$J60=3,'Sweep Setup'!$B$12,0))))</f>
        <v/>
      </c>
      <c r="M60" s="3" t="n"/>
      <c r="N60" s="14">
        <f>IF('Participants'!$E60="","",IF('Participants'!$E60="Yes","Paid","Outstanding"))</f>
        <v/>
      </c>
    </row>
    <row r="61">
      <c r="A61" s="16">
        <f>IF('Participants'!$B61="","",COUNTA('Participants'!$B$2:$B61))</f>
        <v/>
      </c>
      <c r="B61" s="3" t="n"/>
      <c r="C61" s="3" t="n"/>
      <c r="D61" s="3" t="n"/>
      <c r="E61" s="12" t="n"/>
      <c r="F61" s="37" t="n"/>
      <c r="G61" s="12" t="n"/>
      <c r="H61" s="9">
        <f>IF('Participants'!$G61="","",IFERROR(VLOOKUP('Participants'!$G61,'Horses'!$A$2:$D$101,2,FALSE),"Unassigned"))</f>
        <v/>
      </c>
      <c r="I61" s="16">
        <f>IF('Participants'!$G61="","",IFERROR(VLOOKUP('Participants'!$G61,'Horses'!$A$2:$D$101,3,FALSE),""))</f>
        <v/>
      </c>
      <c r="J61" s="12" t="n"/>
      <c r="K61" s="9">
        <f>IF('Participants'!$J61="","",IF('Participants'!$J61=1,"Winner",IF('Participants'!$J61=2,"Second",IF('Participants'!$J61=3,"Third","No Prize"))))</f>
        <v/>
      </c>
      <c r="L61" s="39">
        <f>IF('Participants'!$J61="","",IF('Participants'!$J61=1,'Sweep Setup'!$B$10,IF('Participants'!$J61=2,'Sweep Setup'!$B$11,IF('Participants'!$J61=3,'Sweep Setup'!$B$12,0))))</f>
        <v/>
      </c>
      <c r="M61" s="3" t="n"/>
      <c r="N61" s="9">
        <f>IF('Participants'!$E61="","",IF('Participants'!$E61="Yes","Paid","Outstanding"))</f>
        <v/>
      </c>
    </row>
    <row r="62">
      <c r="A62" s="11">
        <f>IF('Participants'!$B62="","",COUNTA('Participants'!$B$2:$B62))</f>
        <v/>
      </c>
      <c r="B62" s="3" t="n"/>
      <c r="C62" s="3" t="n"/>
      <c r="D62" s="3" t="n"/>
      <c r="E62" s="12" t="n"/>
      <c r="F62" s="37" t="n"/>
      <c r="G62" s="12" t="n"/>
      <c r="H62" s="14">
        <f>IF('Participants'!$G62="","",IFERROR(VLOOKUP('Participants'!$G62,'Horses'!$A$2:$D$101,2,FALSE),"Unassigned"))</f>
        <v/>
      </c>
      <c r="I62" s="11">
        <f>IF('Participants'!$G62="","",IFERROR(VLOOKUP('Participants'!$G62,'Horses'!$A$2:$D$101,3,FALSE),""))</f>
        <v/>
      </c>
      <c r="J62" s="12" t="n"/>
      <c r="K62" s="14">
        <f>IF('Participants'!$J62="","",IF('Participants'!$J62=1,"Winner",IF('Participants'!$J62=2,"Second",IF('Participants'!$J62=3,"Third","No Prize"))))</f>
        <v/>
      </c>
      <c r="L62" s="38">
        <f>IF('Participants'!$J62="","",IF('Participants'!$J62=1,'Sweep Setup'!$B$10,IF('Participants'!$J62=2,'Sweep Setup'!$B$11,IF('Participants'!$J62=3,'Sweep Setup'!$B$12,0))))</f>
        <v/>
      </c>
      <c r="M62" s="3" t="n"/>
      <c r="N62" s="14">
        <f>IF('Participants'!$E62="","",IF('Participants'!$E62="Yes","Paid","Outstanding"))</f>
        <v/>
      </c>
    </row>
    <row r="63">
      <c r="A63" s="16">
        <f>IF('Participants'!$B63="","",COUNTA('Participants'!$B$2:$B63))</f>
        <v/>
      </c>
      <c r="B63" s="3" t="n"/>
      <c r="C63" s="3" t="n"/>
      <c r="D63" s="3" t="n"/>
      <c r="E63" s="12" t="n"/>
      <c r="F63" s="37" t="n"/>
      <c r="G63" s="12" t="n"/>
      <c r="H63" s="9">
        <f>IF('Participants'!$G63="","",IFERROR(VLOOKUP('Participants'!$G63,'Horses'!$A$2:$D$101,2,FALSE),"Unassigned"))</f>
        <v/>
      </c>
      <c r="I63" s="16">
        <f>IF('Participants'!$G63="","",IFERROR(VLOOKUP('Participants'!$G63,'Horses'!$A$2:$D$101,3,FALSE),""))</f>
        <v/>
      </c>
      <c r="J63" s="12" t="n"/>
      <c r="K63" s="9">
        <f>IF('Participants'!$J63="","",IF('Participants'!$J63=1,"Winner",IF('Participants'!$J63=2,"Second",IF('Participants'!$J63=3,"Third","No Prize"))))</f>
        <v/>
      </c>
      <c r="L63" s="39">
        <f>IF('Participants'!$J63="","",IF('Participants'!$J63=1,'Sweep Setup'!$B$10,IF('Participants'!$J63=2,'Sweep Setup'!$B$11,IF('Participants'!$J63=3,'Sweep Setup'!$B$12,0))))</f>
        <v/>
      </c>
      <c r="M63" s="3" t="n"/>
      <c r="N63" s="9">
        <f>IF('Participants'!$E63="","",IF('Participants'!$E63="Yes","Paid","Outstanding"))</f>
        <v/>
      </c>
    </row>
    <row r="64">
      <c r="A64" s="11">
        <f>IF('Participants'!$B64="","",COUNTA('Participants'!$B$2:$B64))</f>
        <v/>
      </c>
      <c r="B64" s="3" t="n"/>
      <c r="C64" s="3" t="n"/>
      <c r="D64" s="3" t="n"/>
      <c r="E64" s="12" t="n"/>
      <c r="F64" s="37" t="n"/>
      <c r="G64" s="12" t="n"/>
      <c r="H64" s="14">
        <f>IF('Participants'!$G64="","",IFERROR(VLOOKUP('Participants'!$G64,'Horses'!$A$2:$D$101,2,FALSE),"Unassigned"))</f>
        <v/>
      </c>
      <c r="I64" s="11">
        <f>IF('Participants'!$G64="","",IFERROR(VLOOKUP('Participants'!$G64,'Horses'!$A$2:$D$101,3,FALSE),""))</f>
        <v/>
      </c>
      <c r="J64" s="12" t="n"/>
      <c r="K64" s="14">
        <f>IF('Participants'!$J64="","",IF('Participants'!$J64=1,"Winner",IF('Participants'!$J64=2,"Second",IF('Participants'!$J64=3,"Third","No Prize"))))</f>
        <v/>
      </c>
      <c r="L64" s="38">
        <f>IF('Participants'!$J64="","",IF('Participants'!$J64=1,'Sweep Setup'!$B$10,IF('Participants'!$J64=2,'Sweep Setup'!$B$11,IF('Participants'!$J64=3,'Sweep Setup'!$B$12,0))))</f>
        <v/>
      </c>
      <c r="M64" s="3" t="n"/>
      <c r="N64" s="14">
        <f>IF('Participants'!$E64="","",IF('Participants'!$E64="Yes","Paid","Outstanding"))</f>
        <v/>
      </c>
    </row>
    <row r="65">
      <c r="A65" s="16">
        <f>IF('Participants'!$B65="","",COUNTA('Participants'!$B$2:$B65))</f>
        <v/>
      </c>
      <c r="B65" s="3" t="n"/>
      <c r="C65" s="3" t="n"/>
      <c r="D65" s="3" t="n"/>
      <c r="E65" s="12" t="n"/>
      <c r="F65" s="37" t="n"/>
      <c r="G65" s="12" t="n"/>
      <c r="H65" s="9">
        <f>IF('Participants'!$G65="","",IFERROR(VLOOKUP('Participants'!$G65,'Horses'!$A$2:$D$101,2,FALSE),"Unassigned"))</f>
        <v/>
      </c>
      <c r="I65" s="16">
        <f>IF('Participants'!$G65="","",IFERROR(VLOOKUP('Participants'!$G65,'Horses'!$A$2:$D$101,3,FALSE),""))</f>
        <v/>
      </c>
      <c r="J65" s="12" t="n"/>
      <c r="K65" s="9">
        <f>IF('Participants'!$J65="","",IF('Participants'!$J65=1,"Winner",IF('Participants'!$J65=2,"Second",IF('Participants'!$J65=3,"Third","No Prize"))))</f>
        <v/>
      </c>
      <c r="L65" s="39">
        <f>IF('Participants'!$J65="","",IF('Participants'!$J65=1,'Sweep Setup'!$B$10,IF('Participants'!$J65=2,'Sweep Setup'!$B$11,IF('Participants'!$J65=3,'Sweep Setup'!$B$12,0))))</f>
        <v/>
      </c>
      <c r="M65" s="3" t="n"/>
      <c r="N65" s="9">
        <f>IF('Participants'!$E65="","",IF('Participants'!$E65="Yes","Paid","Outstanding"))</f>
        <v/>
      </c>
    </row>
    <row r="66">
      <c r="A66" s="11">
        <f>IF('Participants'!$B66="","",COUNTA('Participants'!$B$2:$B66))</f>
        <v/>
      </c>
      <c r="B66" s="3" t="n"/>
      <c r="C66" s="3" t="n"/>
      <c r="D66" s="3" t="n"/>
      <c r="E66" s="12" t="n"/>
      <c r="F66" s="37" t="n"/>
      <c r="G66" s="12" t="n"/>
      <c r="H66" s="14">
        <f>IF('Participants'!$G66="","",IFERROR(VLOOKUP('Participants'!$G66,'Horses'!$A$2:$D$101,2,FALSE),"Unassigned"))</f>
        <v/>
      </c>
      <c r="I66" s="11">
        <f>IF('Participants'!$G66="","",IFERROR(VLOOKUP('Participants'!$G66,'Horses'!$A$2:$D$101,3,FALSE),""))</f>
        <v/>
      </c>
      <c r="J66" s="12" t="n"/>
      <c r="K66" s="14">
        <f>IF('Participants'!$J66="","",IF('Participants'!$J66=1,"Winner",IF('Participants'!$J66=2,"Second",IF('Participants'!$J66=3,"Third","No Prize"))))</f>
        <v/>
      </c>
      <c r="L66" s="38">
        <f>IF('Participants'!$J66="","",IF('Participants'!$J66=1,'Sweep Setup'!$B$10,IF('Participants'!$J66=2,'Sweep Setup'!$B$11,IF('Participants'!$J66=3,'Sweep Setup'!$B$12,0))))</f>
        <v/>
      </c>
      <c r="M66" s="3" t="n"/>
      <c r="N66" s="14">
        <f>IF('Participants'!$E66="","",IF('Participants'!$E66="Yes","Paid","Outstanding"))</f>
        <v/>
      </c>
    </row>
    <row r="67">
      <c r="A67" s="16">
        <f>IF('Participants'!$B67="","",COUNTA('Participants'!$B$2:$B67))</f>
        <v/>
      </c>
      <c r="B67" s="3" t="n"/>
      <c r="C67" s="3" t="n"/>
      <c r="D67" s="3" t="n"/>
      <c r="E67" s="12" t="n"/>
      <c r="F67" s="37" t="n"/>
      <c r="G67" s="12" t="n"/>
      <c r="H67" s="9">
        <f>IF('Participants'!$G67="","",IFERROR(VLOOKUP('Participants'!$G67,'Horses'!$A$2:$D$101,2,FALSE),"Unassigned"))</f>
        <v/>
      </c>
      <c r="I67" s="16">
        <f>IF('Participants'!$G67="","",IFERROR(VLOOKUP('Participants'!$G67,'Horses'!$A$2:$D$101,3,FALSE),""))</f>
        <v/>
      </c>
      <c r="J67" s="12" t="n"/>
      <c r="K67" s="9">
        <f>IF('Participants'!$J67="","",IF('Participants'!$J67=1,"Winner",IF('Participants'!$J67=2,"Second",IF('Participants'!$J67=3,"Third","No Prize"))))</f>
        <v/>
      </c>
      <c r="L67" s="39">
        <f>IF('Participants'!$J67="","",IF('Participants'!$J67=1,'Sweep Setup'!$B$10,IF('Participants'!$J67=2,'Sweep Setup'!$B$11,IF('Participants'!$J67=3,'Sweep Setup'!$B$12,0))))</f>
        <v/>
      </c>
      <c r="M67" s="3" t="n"/>
      <c r="N67" s="9">
        <f>IF('Participants'!$E67="","",IF('Participants'!$E67="Yes","Paid","Outstanding"))</f>
        <v/>
      </c>
    </row>
    <row r="68">
      <c r="A68" s="11">
        <f>IF('Participants'!$B68="","",COUNTA('Participants'!$B$2:$B68))</f>
        <v/>
      </c>
      <c r="B68" s="3" t="n"/>
      <c r="C68" s="3" t="n"/>
      <c r="D68" s="3" t="n"/>
      <c r="E68" s="12" t="n"/>
      <c r="F68" s="37" t="n"/>
      <c r="G68" s="12" t="n"/>
      <c r="H68" s="14">
        <f>IF('Participants'!$G68="","",IFERROR(VLOOKUP('Participants'!$G68,'Horses'!$A$2:$D$101,2,FALSE),"Unassigned"))</f>
        <v/>
      </c>
      <c r="I68" s="11">
        <f>IF('Participants'!$G68="","",IFERROR(VLOOKUP('Participants'!$G68,'Horses'!$A$2:$D$101,3,FALSE),""))</f>
        <v/>
      </c>
      <c r="J68" s="12" t="n"/>
      <c r="K68" s="14">
        <f>IF('Participants'!$J68="","",IF('Participants'!$J68=1,"Winner",IF('Participants'!$J68=2,"Second",IF('Participants'!$J68=3,"Third","No Prize"))))</f>
        <v/>
      </c>
      <c r="L68" s="38">
        <f>IF('Participants'!$J68="","",IF('Participants'!$J68=1,'Sweep Setup'!$B$10,IF('Participants'!$J68=2,'Sweep Setup'!$B$11,IF('Participants'!$J68=3,'Sweep Setup'!$B$12,0))))</f>
        <v/>
      </c>
      <c r="M68" s="3" t="n"/>
      <c r="N68" s="14">
        <f>IF('Participants'!$E68="","",IF('Participants'!$E68="Yes","Paid","Outstanding"))</f>
        <v/>
      </c>
    </row>
    <row r="69">
      <c r="A69" s="16">
        <f>IF('Participants'!$B69="","",COUNTA('Participants'!$B$2:$B69))</f>
        <v/>
      </c>
      <c r="B69" s="3" t="n"/>
      <c r="C69" s="3" t="n"/>
      <c r="D69" s="3" t="n"/>
      <c r="E69" s="12" t="n"/>
      <c r="F69" s="37" t="n"/>
      <c r="G69" s="12" t="n"/>
      <c r="H69" s="9">
        <f>IF('Participants'!$G69="","",IFERROR(VLOOKUP('Participants'!$G69,'Horses'!$A$2:$D$101,2,FALSE),"Unassigned"))</f>
        <v/>
      </c>
      <c r="I69" s="16">
        <f>IF('Participants'!$G69="","",IFERROR(VLOOKUP('Participants'!$G69,'Horses'!$A$2:$D$101,3,FALSE),""))</f>
        <v/>
      </c>
      <c r="J69" s="12" t="n"/>
      <c r="K69" s="9">
        <f>IF('Participants'!$J69="","",IF('Participants'!$J69=1,"Winner",IF('Participants'!$J69=2,"Second",IF('Participants'!$J69=3,"Third","No Prize"))))</f>
        <v/>
      </c>
      <c r="L69" s="39">
        <f>IF('Participants'!$J69="","",IF('Participants'!$J69=1,'Sweep Setup'!$B$10,IF('Participants'!$J69=2,'Sweep Setup'!$B$11,IF('Participants'!$J69=3,'Sweep Setup'!$B$12,0))))</f>
        <v/>
      </c>
      <c r="M69" s="3" t="n"/>
      <c r="N69" s="9">
        <f>IF('Participants'!$E69="","",IF('Participants'!$E69="Yes","Paid","Outstanding"))</f>
        <v/>
      </c>
    </row>
    <row r="70">
      <c r="A70" s="11">
        <f>IF('Participants'!$B70="","",COUNTA('Participants'!$B$2:$B70))</f>
        <v/>
      </c>
      <c r="B70" s="3" t="n"/>
      <c r="C70" s="3" t="n"/>
      <c r="D70" s="3" t="n"/>
      <c r="E70" s="12" t="n"/>
      <c r="F70" s="37" t="n"/>
      <c r="G70" s="12" t="n"/>
      <c r="H70" s="14">
        <f>IF('Participants'!$G70="","",IFERROR(VLOOKUP('Participants'!$G70,'Horses'!$A$2:$D$101,2,FALSE),"Unassigned"))</f>
        <v/>
      </c>
      <c r="I70" s="11">
        <f>IF('Participants'!$G70="","",IFERROR(VLOOKUP('Participants'!$G70,'Horses'!$A$2:$D$101,3,FALSE),""))</f>
        <v/>
      </c>
      <c r="J70" s="12" t="n"/>
      <c r="K70" s="14">
        <f>IF('Participants'!$J70="","",IF('Participants'!$J70=1,"Winner",IF('Participants'!$J70=2,"Second",IF('Participants'!$J70=3,"Third","No Prize"))))</f>
        <v/>
      </c>
      <c r="L70" s="38">
        <f>IF('Participants'!$J70="","",IF('Participants'!$J70=1,'Sweep Setup'!$B$10,IF('Participants'!$J70=2,'Sweep Setup'!$B$11,IF('Participants'!$J70=3,'Sweep Setup'!$B$12,0))))</f>
        <v/>
      </c>
      <c r="M70" s="3" t="n"/>
      <c r="N70" s="14">
        <f>IF('Participants'!$E70="","",IF('Participants'!$E70="Yes","Paid","Outstanding"))</f>
        <v/>
      </c>
    </row>
    <row r="71">
      <c r="A71" s="16">
        <f>IF('Participants'!$B71="","",COUNTA('Participants'!$B$2:$B71))</f>
        <v/>
      </c>
      <c r="B71" s="3" t="n"/>
      <c r="C71" s="3" t="n"/>
      <c r="D71" s="3" t="n"/>
      <c r="E71" s="12" t="n"/>
      <c r="F71" s="37" t="n"/>
      <c r="G71" s="12" t="n"/>
      <c r="H71" s="9">
        <f>IF('Participants'!$G71="","",IFERROR(VLOOKUP('Participants'!$G71,'Horses'!$A$2:$D$101,2,FALSE),"Unassigned"))</f>
        <v/>
      </c>
      <c r="I71" s="16">
        <f>IF('Participants'!$G71="","",IFERROR(VLOOKUP('Participants'!$G71,'Horses'!$A$2:$D$101,3,FALSE),""))</f>
        <v/>
      </c>
      <c r="J71" s="12" t="n"/>
      <c r="K71" s="9">
        <f>IF('Participants'!$J71="","",IF('Participants'!$J71=1,"Winner",IF('Participants'!$J71=2,"Second",IF('Participants'!$J71=3,"Third","No Prize"))))</f>
        <v/>
      </c>
      <c r="L71" s="39">
        <f>IF('Participants'!$J71="","",IF('Participants'!$J71=1,'Sweep Setup'!$B$10,IF('Participants'!$J71=2,'Sweep Setup'!$B$11,IF('Participants'!$J71=3,'Sweep Setup'!$B$12,0))))</f>
        <v/>
      </c>
      <c r="M71" s="3" t="n"/>
      <c r="N71" s="9">
        <f>IF('Participants'!$E71="","",IF('Participants'!$E71="Yes","Paid","Outstanding"))</f>
        <v/>
      </c>
    </row>
    <row r="72">
      <c r="A72" s="11">
        <f>IF('Participants'!$B72="","",COUNTA('Participants'!$B$2:$B72))</f>
        <v/>
      </c>
      <c r="B72" s="3" t="n"/>
      <c r="C72" s="3" t="n"/>
      <c r="D72" s="3" t="n"/>
      <c r="E72" s="12" t="n"/>
      <c r="F72" s="37" t="n"/>
      <c r="G72" s="12" t="n"/>
      <c r="H72" s="14">
        <f>IF('Participants'!$G72="","",IFERROR(VLOOKUP('Participants'!$G72,'Horses'!$A$2:$D$101,2,FALSE),"Unassigned"))</f>
        <v/>
      </c>
      <c r="I72" s="11">
        <f>IF('Participants'!$G72="","",IFERROR(VLOOKUP('Participants'!$G72,'Horses'!$A$2:$D$101,3,FALSE),""))</f>
        <v/>
      </c>
      <c r="J72" s="12" t="n"/>
      <c r="K72" s="14">
        <f>IF('Participants'!$J72="","",IF('Participants'!$J72=1,"Winner",IF('Participants'!$J72=2,"Second",IF('Participants'!$J72=3,"Third","No Prize"))))</f>
        <v/>
      </c>
      <c r="L72" s="38">
        <f>IF('Participants'!$J72="","",IF('Participants'!$J72=1,'Sweep Setup'!$B$10,IF('Participants'!$J72=2,'Sweep Setup'!$B$11,IF('Participants'!$J72=3,'Sweep Setup'!$B$12,0))))</f>
        <v/>
      </c>
      <c r="M72" s="3" t="n"/>
      <c r="N72" s="14">
        <f>IF('Participants'!$E72="","",IF('Participants'!$E72="Yes","Paid","Outstanding"))</f>
        <v/>
      </c>
    </row>
    <row r="73">
      <c r="A73" s="16">
        <f>IF('Participants'!$B73="","",COUNTA('Participants'!$B$2:$B73))</f>
        <v/>
      </c>
      <c r="B73" s="3" t="n"/>
      <c r="C73" s="3" t="n"/>
      <c r="D73" s="3" t="n"/>
      <c r="E73" s="12" t="n"/>
      <c r="F73" s="37" t="n"/>
      <c r="G73" s="12" t="n"/>
      <c r="H73" s="9">
        <f>IF('Participants'!$G73="","",IFERROR(VLOOKUP('Participants'!$G73,'Horses'!$A$2:$D$101,2,FALSE),"Unassigned"))</f>
        <v/>
      </c>
      <c r="I73" s="16">
        <f>IF('Participants'!$G73="","",IFERROR(VLOOKUP('Participants'!$G73,'Horses'!$A$2:$D$101,3,FALSE),""))</f>
        <v/>
      </c>
      <c r="J73" s="12" t="n"/>
      <c r="K73" s="9">
        <f>IF('Participants'!$J73="","",IF('Participants'!$J73=1,"Winner",IF('Participants'!$J73=2,"Second",IF('Participants'!$J73=3,"Third","No Prize"))))</f>
        <v/>
      </c>
      <c r="L73" s="39">
        <f>IF('Participants'!$J73="","",IF('Participants'!$J73=1,'Sweep Setup'!$B$10,IF('Participants'!$J73=2,'Sweep Setup'!$B$11,IF('Participants'!$J73=3,'Sweep Setup'!$B$12,0))))</f>
        <v/>
      </c>
      <c r="M73" s="3" t="n"/>
      <c r="N73" s="9">
        <f>IF('Participants'!$E73="","",IF('Participants'!$E73="Yes","Paid","Outstanding"))</f>
        <v/>
      </c>
    </row>
    <row r="74">
      <c r="A74" s="11">
        <f>IF('Participants'!$B74="","",COUNTA('Participants'!$B$2:$B74))</f>
        <v/>
      </c>
      <c r="B74" s="3" t="n"/>
      <c r="C74" s="3" t="n"/>
      <c r="D74" s="3" t="n"/>
      <c r="E74" s="12" t="n"/>
      <c r="F74" s="37" t="n"/>
      <c r="G74" s="12" t="n"/>
      <c r="H74" s="14">
        <f>IF('Participants'!$G74="","",IFERROR(VLOOKUP('Participants'!$G74,'Horses'!$A$2:$D$101,2,FALSE),"Unassigned"))</f>
        <v/>
      </c>
      <c r="I74" s="11">
        <f>IF('Participants'!$G74="","",IFERROR(VLOOKUP('Participants'!$G74,'Horses'!$A$2:$D$101,3,FALSE),""))</f>
        <v/>
      </c>
      <c r="J74" s="12" t="n"/>
      <c r="K74" s="14">
        <f>IF('Participants'!$J74="","",IF('Participants'!$J74=1,"Winner",IF('Participants'!$J74=2,"Second",IF('Participants'!$J74=3,"Third","No Prize"))))</f>
        <v/>
      </c>
      <c r="L74" s="38">
        <f>IF('Participants'!$J74="","",IF('Participants'!$J74=1,'Sweep Setup'!$B$10,IF('Participants'!$J74=2,'Sweep Setup'!$B$11,IF('Participants'!$J74=3,'Sweep Setup'!$B$12,0))))</f>
        <v/>
      </c>
      <c r="M74" s="3" t="n"/>
      <c r="N74" s="14">
        <f>IF('Participants'!$E74="","",IF('Participants'!$E74="Yes","Paid","Outstanding"))</f>
        <v/>
      </c>
    </row>
    <row r="75">
      <c r="A75" s="16">
        <f>IF('Participants'!$B75="","",COUNTA('Participants'!$B$2:$B75))</f>
        <v/>
      </c>
      <c r="B75" s="3" t="n"/>
      <c r="C75" s="3" t="n"/>
      <c r="D75" s="3" t="n"/>
      <c r="E75" s="12" t="n"/>
      <c r="F75" s="37" t="n"/>
      <c r="G75" s="12" t="n"/>
      <c r="H75" s="9">
        <f>IF('Participants'!$G75="","",IFERROR(VLOOKUP('Participants'!$G75,'Horses'!$A$2:$D$101,2,FALSE),"Unassigned"))</f>
        <v/>
      </c>
      <c r="I75" s="16">
        <f>IF('Participants'!$G75="","",IFERROR(VLOOKUP('Participants'!$G75,'Horses'!$A$2:$D$101,3,FALSE),""))</f>
        <v/>
      </c>
      <c r="J75" s="12" t="n"/>
      <c r="K75" s="9">
        <f>IF('Participants'!$J75="","",IF('Participants'!$J75=1,"Winner",IF('Participants'!$J75=2,"Second",IF('Participants'!$J75=3,"Third","No Prize"))))</f>
        <v/>
      </c>
      <c r="L75" s="39">
        <f>IF('Participants'!$J75="","",IF('Participants'!$J75=1,'Sweep Setup'!$B$10,IF('Participants'!$J75=2,'Sweep Setup'!$B$11,IF('Participants'!$J75=3,'Sweep Setup'!$B$12,0))))</f>
        <v/>
      </c>
      <c r="M75" s="3" t="n"/>
      <c r="N75" s="9">
        <f>IF('Participants'!$E75="","",IF('Participants'!$E75="Yes","Paid","Outstanding"))</f>
        <v/>
      </c>
    </row>
    <row r="76">
      <c r="A76" s="11">
        <f>IF('Participants'!$B76="","",COUNTA('Participants'!$B$2:$B76))</f>
        <v/>
      </c>
      <c r="B76" s="3" t="n"/>
      <c r="C76" s="3" t="n"/>
      <c r="D76" s="3" t="n"/>
      <c r="E76" s="12" t="n"/>
      <c r="F76" s="37" t="n"/>
      <c r="G76" s="12" t="n"/>
      <c r="H76" s="14">
        <f>IF('Participants'!$G76="","",IFERROR(VLOOKUP('Participants'!$G76,'Horses'!$A$2:$D$101,2,FALSE),"Unassigned"))</f>
        <v/>
      </c>
      <c r="I76" s="11">
        <f>IF('Participants'!$G76="","",IFERROR(VLOOKUP('Participants'!$G76,'Horses'!$A$2:$D$101,3,FALSE),""))</f>
        <v/>
      </c>
      <c r="J76" s="12" t="n"/>
      <c r="K76" s="14">
        <f>IF('Participants'!$J76="","",IF('Participants'!$J76=1,"Winner",IF('Participants'!$J76=2,"Second",IF('Participants'!$J76=3,"Third","No Prize"))))</f>
        <v/>
      </c>
      <c r="L76" s="38">
        <f>IF('Participants'!$J76="","",IF('Participants'!$J76=1,'Sweep Setup'!$B$10,IF('Participants'!$J76=2,'Sweep Setup'!$B$11,IF('Participants'!$J76=3,'Sweep Setup'!$B$12,0))))</f>
        <v/>
      </c>
      <c r="M76" s="3" t="n"/>
      <c r="N76" s="14">
        <f>IF('Participants'!$E76="","",IF('Participants'!$E76="Yes","Paid","Outstanding"))</f>
        <v/>
      </c>
    </row>
    <row r="77">
      <c r="A77" s="16">
        <f>IF('Participants'!$B77="","",COUNTA('Participants'!$B$2:$B77))</f>
        <v/>
      </c>
      <c r="B77" s="3" t="n"/>
      <c r="C77" s="3" t="n"/>
      <c r="D77" s="3" t="n"/>
      <c r="E77" s="12" t="n"/>
      <c r="F77" s="37" t="n"/>
      <c r="G77" s="12" t="n"/>
      <c r="H77" s="9">
        <f>IF('Participants'!$G77="","",IFERROR(VLOOKUP('Participants'!$G77,'Horses'!$A$2:$D$101,2,FALSE),"Unassigned"))</f>
        <v/>
      </c>
      <c r="I77" s="16">
        <f>IF('Participants'!$G77="","",IFERROR(VLOOKUP('Participants'!$G77,'Horses'!$A$2:$D$101,3,FALSE),""))</f>
        <v/>
      </c>
      <c r="J77" s="12" t="n"/>
      <c r="K77" s="9">
        <f>IF('Participants'!$J77="","",IF('Participants'!$J77=1,"Winner",IF('Participants'!$J77=2,"Second",IF('Participants'!$J77=3,"Third","No Prize"))))</f>
        <v/>
      </c>
      <c r="L77" s="39">
        <f>IF('Participants'!$J77="","",IF('Participants'!$J77=1,'Sweep Setup'!$B$10,IF('Participants'!$J77=2,'Sweep Setup'!$B$11,IF('Participants'!$J77=3,'Sweep Setup'!$B$12,0))))</f>
        <v/>
      </c>
      <c r="M77" s="3" t="n"/>
      <c r="N77" s="9">
        <f>IF('Participants'!$E77="","",IF('Participants'!$E77="Yes","Paid","Outstanding"))</f>
        <v/>
      </c>
    </row>
    <row r="78">
      <c r="A78" s="11">
        <f>IF('Participants'!$B78="","",COUNTA('Participants'!$B$2:$B78))</f>
        <v/>
      </c>
      <c r="B78" s="3" t="n"/>
      <c r="C78" s="3" t="n"/>
      <c r="D78" s="3" t="n"/>
      <c r="E78" s="12" t="n"/>
      <c r="F78" s="37" t="n"/>
      <c r="G78" s="12" t="n"/>
      <c r="H78" s="14">
        <f>IF('Participants'!$G78="","",IFERROR(VLOOKUP('Participants'!$G78,'Horses'!$A$2:$D$101,2,FALSE),"Unassigned"))</f>
        <v/>
      </c>
      <c r="I78" s="11">
        <f>IF('Participants'!$G78="","",IFERROR(VLOOKUP('Participants'!$G78,'Horses'!$A$2:$D$101,3,FALSE),""))</f>
        <v/>
      </c>
      <c r="J78" s="12" t="n"/>
      <c r="K78" s="14">
        <f>IF('Participants'!$J78="","",IF('Participants'!$J78=1,"Winner",IF('Participants'!$J78=2,"Second",IF('Participants'!$J78=3,"Third","No Prize"))))</f>
        <v/>
      </c>
      <c r="L78" s="38">
        <f>IF('Participants'!$J78="","",IF('Participants'!$J78=1,'Sweep Setup'!$B$10,IF('Participants'!$J78=2,'Sweep Setup'!$B$11,IF('Participants'!$J78=3,'Sweep Setup'!$B$12,0))))</f>
        <v/>
      </c>
      <c r="M78" s="3" t="n"/>
      <c r="N78" s="14">
        <f>IF('Participants'!$E78="","",IF('Participants'!$E78="Yes","Paid","Outstanding"))</f>
        <v/>
      </c>
    </row>
    <row r="79">
      <c r="A79" s="16">
        <f>IF('Participants'!$B79="","",COUNTA('Participants'!$B$2:$B79))</f>
        <v/>
      </c>
      <c r="B79" s="3" t="n"/>
      <c r="C79" s="3" t="n"/>
      <c r="D79" s="3" t="n"/>
      <c r="E79" s="12" t="n"/>
      <c r="F79" s="37" t="n"/>
      <c r="G79" s="12" t="n"/>
      <c r="H79" s="9">
        <f>IF('Participants'!$G79="","",IFERROR(VLOOKUP('Participants'!$G79,'Horses'!$A$2:$D$101,2,FALSE),"Unassigned"))</f>
        <v/>
      </c>
      <c r="I79" s="16">
        <f>IF('Participants'!$G79="","",IFERROR(VLOOKUP('Participants'!$G79,'Horses'!$A$2:$D$101,3,FALSE),""))</f>
        <v/>
      </c>
      <c r="J79" s="12" t="n"/>
      <c r="K79" s="9">
        <f>IF('Participants'!$J79="","",IF('Participants'!$J79=1,"Winner",IF('Participants'!$J79=2,"Second",IF('Participants'!$J79=3,"Third","No Prize"))))</f>
        <v/>
      </c>
      <c r="L79" s="39">
        <f>IF('Participants'!$J79="","",IF('Participants'!$J79=1,'Sweep Setup'!$B$10,IF('Participants'!$J79=2,'Sweep Setup'!$B$11,IF('Participants'!$J79=3,'Sweep Setup'!$B$12,0))))</f>
        <v/>
      </c>
      <c r="M79" s="3" t="n"/>
      <c r="N79" s="9">
        <f>IF('Participants'!$E79="","",IF('Participants'!$E79="Yes","Paid","Outstanding"))</f>
        <v/>
      </c>
    </row>
    <row r="80">
      <c r="A80" s="11">
        <f>IF('Participants'!$B80="","",COUNTA('Participants'!$B$2:$B80))</f>
        <v/>
      </c>
      <c r="B80" s="3" t="n"/>
      <c r="C80" s="3" t="n"/>
      <c r="D80" s="3" t="n"/>
      <c r="E80" s="12" t="n"/>
      <c r="F80" s="37" t="n"/>
      <c r="G80" s="12" t="n"/>
      <c r="H80" s="14">
        <f>IF('Participants'!$G80="","",IFERROR(VLOOKUP('Participants'!$G80,'Horses'!$A$2:$D$101,2,FALSE),"Unassigned"))</f>
        <v/>
      </c>
      <c r="I80" s="11">
        <f>IF('Participants'!$G80="","",IFERROR(VLOOKUP('Participants'!$G80,'Horses'!$A$2:$D$101,3,FALSE),""))</f>
        <v/>
      </c>
      <c r="J80" s="12" t="n"/>
      <c r="K80" s="14">
        <f>IF('Participants'!$J80="","",IF('Participants'!$J80=1,"Winner",IF('Participants'!$J80=2,"Second",IF('Participants'!$J80=3,"Third","No Prize"))))</f>
        <v/>
      </c>
      <c r="L80" s="38">
        <f>IF('Participants'!$J80="","",IF('Participants'!$J80=1,'Sweep Setup'!$B$10,IF('Participants'!$J80=2,'Sweep Setup'!$B$11,IF('Participants'!$J80=3,'Sweep Setup'!$B$12,0))))</f>
        <v/>
      </c>
      <c r="M80" s="3" t="n"/>
      <c r="N80" s="14">
        <f>IF('Participants'!$E80="","",IF('Participants'!$E80="Yes","Paid","Outstanding"))</f>
        <v/>
      </c>
    </row>
    <row r="81">
      <c r="A81" s="16">
        <f>IF('Participants'!$B81="","",COUNTA('Participants'!$B$2:$B81))</f>
        <v/>
      </c>
      <c r="B81" s="3" t="n"/>
      <c r="C81" s="3" t="n"/>
      <c r="D81" s="3" t="n"/>
      <c r="E81" s="12" t="n"/>
      <c r="F81" s="37" t="n"/>
      <c r="G81" s="12" t="n"/>
      <c r="H81" s="9">
        <f>IF('Participants'!$G81="","",IFERROR(VLOOKUP('Participants'!$G81,'Horses'!$A$2:$D$101,2,FALSE),"Unassigned"))</f>
        <v/>
      </c>
      <c r="I81" s="16">
        <f>IF('Participants'!$G81="","",IFERROR(VLOOKUP('Participants'!$G81,'Horses'!$A$2:$D$101,3,FALSE),""))</f>
        <v/>
      </c>
      <c r="J81" s="12" t="n"/>
      <c r="K81" s="9">
        <f>IF('Participants'!$J81="","",IF('Participants'!$J81=1,"Winner",IF('Participants'!$J81=2,"Second",IF('Participants'!$J81=3,"Third","No Prize"))))</f>
        <v/>
      </c>
      <c r="L81" s="39">
        <f>IF('Participants'!$J81="","",IF('Participants'!$J81=1,'Sweep Setup'!$B$10,IF('Participants'!$J81=2,'Sweep Setup'!$B$11,IF('Participants'!$J81=3,'Sweep Setup'!$B$12,0))))</f>
        <v/>
      </c>
      <c r="M81" s="3" t="n"/>
      <c r="N81" s="9">
        <f>IF('Participants'!$E81="","",IF('Participants'!$E81="Yes","Paid","Outstanding"))</f>
        <v/>
      </c>
    </row>
    <row r="82">
      <c r="A82" s="11">
        <f>IF('Participants'!$B82="","",COUNTA('Participants'!$B$2:$B82))</f>
        <v/>
      </c>
      <c r="B82" s="3" t="n"/>
      <c r="C82" s="3" t="n"/>
      <c r="D82" s="3" t="n"/>
      <c r="E82" s="12" t="n"/>
      <c r="F82" s="37" t="n"/>
      <c r="G82" s="12" t="n"/>
      <c r="H82" s="14">
        <f>IF('Participants'!$G82="","",IFERROR(VLOOKUP('Participants'!$G82,'Horses'!$A$2:$D$101,2,FALSE),"Unassigned"))</f>
        <v/>
      </c>
      <c r="I82" s="11">
        <f>IF('Participants'!$G82="","",IFERROR(VLOOKUP('Participants'!$G82,'Horses'!$A$2:$D$101,3,FALSE),""))</f>
        <v/>
      </c>
      <c r="J82" s="12" t="n"/>
      <c r="K82" s="14">
        <f>IF('Participants'!$J82="","",IF('Participants'!$J82=1,"Winner",IF('Participants'!$J82=2,"Second",IF('Participants'!$J82=3,"Third","No Prize"))))</f>
        <v/>
      </c>
      <c r="L82" s="38">
        <f>IF('Participants'!$J82="","",IF('Participants'!$J82=1,'Sweep Setup'!$B$10,IF('Participants'!$J82=2,'Sweep Setup'!$B$11,IF('Participants'!$J82=3,'Sweep Setup'!$B$12,0))))</f>
        <v/>
      </c>
      <c r="M82" s="3" t="n"/>
      <c r="N82" s="14">
        <f>IF('Participants'!$E82="","",IF('Participants'!$E82="Yes","Paid","Outstanding"))</f>
        <v/>
      </c>
    </row>
    <row r="83">
      <c r="A83" s="16">
        <f>IF('Participants'!$B83="","",COUNTA('Participants'!$B$2:$B83))</f>
        <v/>
      </c>
      <c r="B83" s="3" t="n"/>
      <c r="C83" s="3" t="n"/>
      <c r="D83" s="3" t="n"/>
      <c r="E83" s="12" t="n"/>
      <c r="F83" s="37" t="n"/>
      <c r="G83" s="12" t="n"/>
      <c r="H83" s="9">
        <f>IF('Participants'!$G83="","",IFERROR(VLOOKUP('Participants'!$G83,'Horses'!$A$2:$D$101,2,FALSE),"Unassigned"))</f>
        <v/>
      </c>
      <c r="I83" s="16">
        <f>IF('Participants'!$G83="","",IFERROR(VLOOKUP('Participants'!$G83,'Horses'!$A$2:$D$101,3,FALSE),""))</f>
        <v/>
      </c>
      <c r="J83" s="12" t="n"/>
      <c r="K83" s="9">
        <f>IF('Participants'!$J83="","",IF('Participants'!$J83=1,"Winner",IF('Participants'!$J83=2,"Second",IF('Participants'!$J83=3,"Third","No Prize"))))</f>
        <v/>
      </c>
      <c r="L83" s="39">
        <f>IF('Participants'!$J83="","",IF('Participants'!$J83=1,'Sweep Setup'!$B$10,IF('Participants'!$J83=2,'Sweep Setup'!$B$11,IF('Participants'!$J83=3,'Sweep Setup'!$B$12,0))))</f>
        <v/>
      </c>
      <c r="M83" s="3" t="n"/>
      <c r="N83" s="9">
        <f>IF('Participants'!$E83="","",IF('Participants'!$E83="Yes","Paid","Outstanding"))</f>
        <v/>
      </c>
    </row>
    <row r="84">
      <c r="A84" s="11">
        <f>IF('Participants'!$B84="","",COUNTA('Participants'!$B$2:$B84))</f>
        <v/>
      </c>
      <c r="B84" s="3" t="n"/>
      <c r="C84" s="3" t="n"/>
      <c r="D84" s="3" t="n"/>
      <c r="E84" s="12" t="n"/>
      <c r="F84" s="37" t="n"/>
      <c r="G84" s="12" t="n"/>
      <c r="H84" s="14">
        <f>IF('Participants'!$G84="","",IFERROR(VLOOKUP('Participants'!$G84,'Horses'!$A$2:$D$101,2,FALSE),"Unassigned"))</f>
        <v/>
      </c>
      <c r="I84" s="11">
        <f>IF('Participants'!$G84="","",IFERROR(VLOOKUP('Participants'!$G84,'Horses'!$A$2:$D$101,3,FALSE),""))</f>
        <v/>
      </c>
      <c r="J84" s="12" t="n"/>
      <c r="K84" s="14">
        <f>IF('Participants'!$J84="","",IF('Participants'!$J84=1,"Winner",IF('Participants'!$J84=2,"Second",IF('Participants'!$J84=3,"Third","No Prize"))))</f>
        <v/>
      </c>
      <c r="L84" s="38">
        <f>IF('Participants'!$J84="","",IF('Participants'!$J84=1,'Sweep Setup'!$B$10,IF('Participants'!$J84=2,'Sweep Setup'!$B$11,IF('Participants'!$J84=3,'Sweep Setup'!$B$12,0))))</f>
        <v/>
      </c>
      <c r="M84" s="3" t="n"/>
      <c r="N84" s="14">
        <f>IF('Participants'!$E84="","",IF('Participants'!$E84="Yes","Paid","Outstanding"))</f>
        <v/>
      </c>
    </row>
    <row r="85">
      <c r="A85" s="16">
        <f>IF('Participants'!$B85="","",COUNTA('Participants'!$B$2:$B85))</f>
        <v/>
      </c>
      <c r="B85" s="3" t="n"/>
      <c r="C85" s="3" t="n"/>
      <c r="D85" s="3" t="n"/>
      <c r="E85" s="12" t="n"/>
      <c r="F85" s="37" t="n"/>
      <c r="G85" s="12" t="n"/>
      <c r="H85" s="9">
        <f>IF('Participants'!$G85="","",IFERROR(VLOOKUP('Participants'!$G85,'Horses'!$A$2:$D$101,2,FALSE),"Unassigned"))</f>
        <v/>
      </c>
      <c r="I85" s="16">
        <f>IF('Participants'!$G85="","",IFERROR(VLOOKUP('Participants'!$G85,'Horses'!$A$2:$D$101,3,FALSE),""))</f>
        <v/>
      </c>
      <c r="J85" s="12" t="n"/>
      <c r="K85" s="9">
        <f>IF('Participants'!$J85="","",IF('Participants'!$J85=1,"Winner",IF('Participants'!$J85=2,"Second",IF('Participants'!$J85=3,"Third","No Prize"))))</f>
        <v/>
      </c>
      <c r="L85" s="39">
        <f>IF('Participants'!$J85="","",IF('Participants'!$J85=1,'Sweep Setup'!$B$10,IF('Participants'!$J85=2,'Sweep Setup'!$B$11,IF('Participants'!$J85=3,'Sweep Setup'!$B$12,0))))</f>
        <v/>
      </c>
      <c r="M85" s="3" t="n"/>
      <c r="N85" s="9">
        <f>IF('Participants'!$E85="","",IF('Participants'!$E85="Yes","Paid","Outstanding"))</f>
        <v/>
      </c>
    </row>
    <row r="86">
      <c r="A86" s="11">
        <f>IF('Participants'!$B86="","",COUNTA('Participants'!$B$2:$B86))</f>
        <v/>
      </c>
      <c r="B86" s="3" t="n"/>
      <c r="C86" s="3" t="n"/>
      <c r="D86" s="3" t="n"/>
      <c r="E86" s="12" t="n"/>
      <c r="F86" s="37" t="n"/>
      <c r="G86" s="12" t="n"/>
      <c r="H86" s="14">
        <f>IF('Participants'!$G86="","",IFERROR(VLOOKUP('Participants'!$G86,'Horses'!$A$2:$D$101,2,FALSE),"Unassigned"))</f>
        <v/>
      </c>
      <c r="I86" s="11">
        <f>IF('Participants'!$G86="","",IFERROR(VLOOKUP('Participants'!$G86,'Horses'!$A$2:$D$101,3,FALSE),""))</f>
        <v/>
      </c>
      <c r="J86" s="12" t="n"/>
      <c r="K86" s="14">
        <f>IF('Participants'!$J86="","",IF('Participants'!$J86=1,"Winner",IF('Participants'!$J86=2,"Second",IF('Participants'!$J86=3,"Third","No Prize"))))</f>
        <v/>
      </c>
      <c r="L86" s="38">
        <f>IF('Participants'!$J86="","",IF('Participants'!$J86=1,'Sweep Setup'!$B$10,IF('Participants'!$J86=2,'Sweep Setup'!$B$11,IF('Participants'!$J86=3,'Sweep Setup'!$B$12,0))))</f>
        <v/>
      </c>
      <c r="M86" s="3" t="n"/>
      <c r="N86" s="14">
        <f>IF('Participants'!$E86="","",IF('Participants'!$E86="Yes","Paid","Outstanding"))</f>
        <v/>
      </c>
    </row>
    <row r="87">
      <c r="A87" s="16">
        <f>IF('Participants'!$B87="","",COUNTA('Participants'!$B$2:$B87))</f>
        <v/>
      </c>
      <c r="B87" s="3" t="n"/>
      <c r="C87" s="3" t="n"/>
      <c r="D87" s="3" t="n"/>
      <c r="E87" s="12" t="n"/>
      <c r="F87" s="37" t="n"/>
      <c r="G87" s="12" t="n"/>
      <c r="H87" s="9">
        <f>IF('Participants'!$G87="","",IFERROR(VLOOKUP('Participants'!$G87,'Horses'!$A$2:$D$101,2,FALSE),"Unassigned"))</f>
        <v/>
      </c>
      <c r="I87" s="16">
        <f>IF('Participants'!$G87="","",IFERROR(VLOOKUP('Participants'!$G87,'Horses'!$A$2:$D$101,3,FALSE),""))</f>
        <v/>
      </c>
      <c r="J87" s="12" t="n"/>
      <c r="K87" s="9">
        <f>IF('Participants'!$J87="","",IF('Participants'!$J87=1,"Winner",IF('Participants'!$J87=2,"Second",IF('Participants'!$J87=3,"Third","No Prize"))))</f>
        <v/>
      </c>
      <c r="L87" s="39">
        <f>IF('Participants'!$J87="","",IF('Participants'!$J87=1,'Sweep Setup'!$B$10,IF('Participants'!$J87=2,'Sweep Setup'!$B$11,IF('Participants'!$J87=3,'Sweep Setup'!$B$12,0))))</f>
        <v/>
      </c>
      <c r="M87" s="3" t="n"/>
      <c r="N87" s="9">
        <f>IF('Participants'!$E87="","",IF('Participants'!$E87="Yes","Paid","Outstanding"))</f>
        <v/>
      </c>
    </row>
    <row r="88">
      <c r="A88" s="11">
        <f>IF('Participants'!$B88="","",COUNTA('Participants'!$B$2:$B88))</f>
        <v/>
      </c>
      <c r="B88" s="3" t="n"/>
      <c r="C88" s="3" t="n"/>
      <c r="D88" s="3" t="n"/>
      <c r="E88" s="12" t="n"/>
      <c r="F88" s="37" t="n"/>
      <c r="G88" s="12" t="n"/>
      <c r="H88" s="14">
        <f>IF('Participants'!$G88="","",IFERROR(VLOOKUP('Participants'!$G88,'Horses'!$A$2:$D$101,2,FALSE),"Unassigned"))</f>
        <v/>
      </c>
      <c r="I88" s="11">
        <f>IF('Participants'!$G88="","",IFERROR(VLOOKUP('Participants'!$G88,'Horses'!$A$2:$D$101,3,FALSE),""))</f>
        <v/>
      </c>
      <c r="J88" s="12" t="n"/>
      <c r="K88" s="14">
        <f>IF('Participants'!$J88="","",IF('Participants'!$J88=1,"Winner",IF('Participants'!$J88=2,"Second",IF('Participants'!$J88=3,"Third","No Prize"))))</f>
        <v/>
      </c>
      <c r="L88" s="38">
        <f>IF('Participants'!$J88="","",IF('Participants'!$J88=1,'Sweep Setup'!$B$10,IF('Participants'!$J88=2,'Sweep Setup'!$B$11,IF('Participants'!$J88=3,'Sweep Setup'!$B$12,0))))</f>
        <v/>
      </c>
      <c r="M88" s="3" t="n"/>
      <c r="N88" s="14">
        <f>IF('Participants'!$E88="","",IF('Participants'!$E88="Yes","Paid","Outstanding"))</f>
        <v/>
      </c>
    </row>
    <row r="89">
      <c r="A89" s="16">
        <f>IF('Participants'!$B89="","",COUNTA('Participants'!$B$2:$B89))</f>
        <v/>
      </c>
      <c r="B89" s="3" t="n"/>
      <c r="C89" s="3" t="n"/>
      <c r="D89" s="3" t="n"/>
      <c r="E89" s="12" t="n"/>
      <c r="F89" s="37" t="n"/>
      <c r="G89" s="12" t="n"/>
      <c r="H89" s="9">
        <f>IF('Participants'!$G89="","",IFERROR(VLOOKUP('Participants'!$G89,'Horses'!$A$2:$D$101,2,FALSE),"Unassigned"))</f>
        <v/>
      </c>
      <c r="I89" s="16">
        <f>IF('Participants'!$G89="","",IFERROR(VLOOKUP('Participants'!$G89,'Horses'!$A$2:$D$101,3,FALSE),""))</f>
        <v/>
      </c>
      <c r="J89" s="12" t="n"/>
      <c r="K89" s="9">
        <f>IF('Participants'!$J89="","",IF('Participants'!$J89=1,"Winner",IF('Participants'!$J89=2,"Second",IF('Participants'!$J89=3,"Third","No Prize"))))</f>
        <v/>
      </c>
      <c r="L89" s="39">
        <f>IF('Participants'!$J89="","",IF('Participants'!$J89=1,'Sweep Setup'!$B$10,IF('Participants'!$J89=2,'Sweep Setup'!$B$11,IF('Participants'!$J89=3,'Sweep Setup'!$B$12,0))))</f>
        <v/>
      </c>
      <c r="M89" s="3" t="n"/>
      <c r="N89" s="9">
        <f>IF('Participants'!$E89="","",IF('Participants'!$E89="Yes","Paid","Outstanding"))</f>
        <v/>
      </c>
    </row>
    <row r="90">
      <c r="A90" s="11">
        <f>IF('Participants'!$B90="","",COUNTA('Participants'!$B$2:$B90))</f>
        <v/>
      </c>
      <c r="B90" s="3" t="n"/>
      <c r="C90" s="3" t="n"/>
      <c r="D90" s="3" t="n"/>
      <c r="E90" s="12" t="n"/>
      <c r="F90" s="37" t="n"/>
      <c r="G90" s="12" t="n"/>
      <c r="H90" s="14">
        <f>IF('Participants'!$G90="","",IFERROR(VLOOKUP('Participants'!$G90,'Horses'!$A$2:$D$101,2,FALSE),"Unassigned"))</f>
        <v/>
      </c>
      <c r="I90" s="11">
        <f>IF('Participants'!$G90="","",IFERROR(VLOOKUP('Participants'!$G90,'Horses'!$A$2:$D$101,3,FALSE),""))</f>
        <v/>
      </c>
      <c r="J90" s="12" t="n"/>
      <c r="K90" s="14">
        <f>IF('Participants'!$J90="","",IF('Participants'!$J90=1,"Winner",IF('Participants'!$J90=2,"Second",IF('Participants'!$J90=3,"Third","No Prize"))))</f>
        <v/>
      </c>
      <c r="L90" s="38">
        <f>IF('Participants'!$J90="","",IF('Participants'!$J90=1,'Sweep Setup'!$B$10,IF('Participants'!$J90=2,'Sweep Setup'!$B$11,IF('Participants'!$J90=3,'Sweep Setup'!$B$12,0))))</f>
        <v/>
      </c>
      <c r="M90" s="3" t="n"/>
      <c r="N90" s="14">
        <f>IF('Participants'!$E90="","",IF('Participants'!$E90="Yes","Paid","Outstanding"))</f>
        <v/>
      </c>
    </row>
    <row r="91">
      <c r="A91" s="16">
        <f>IF('Participants'!$B91="","",COUNTA('Participants'!$B$2:$B91))</f>
        <v/>
      </c>
      <c r="B91" s="3" t="n"/>
      <c r="C91" s="3" t="n"/>
      <c r="D91" s="3" t="n"/>
      <c r="E91" s="12" t="n"/>
      <c r="F91" s="37" t="n"/>
      <c r="G91" s="12" t="n"/>
      <c r="H91" s="9">
        <f>IF('Participants'!$G91="","",IFERROR(VLOOKUP('Participants'!$G91,'Horses'!$A$2:$D$101,2,FALSE),"Unassigned"))</f>
        <v/>
      </c>
      <c r="I91" s="16">
        <f>IF('Participants'!$G91="","",IFERROR(VLOOKUP('Participants'!$G91,'Horses'!$A$2:$D$101,3,FALSE),""))</f>
        <v/>
      </c>
      <c r="J91" s="12" t="n"/>
      <c r="K91" s="9">
        <f>IF('Participants'!$J91="","",IF('Participants'!$J91=1,"Winner",IF('Participants'!$J91=2,"Second",IF('Participants'!$J91=3,"Third","No Prize"))))</f>
        <v/>
      </c>
      <c r="L91" s="39">
        <f>IF('Participants'!$J91="","",IF('Participants'!$J91=1,'Sweep Setup'!$B$10,IF('Participants'!$J91=2,'Sweep Setup'!$B$11,IF('Participants'!$J91=3,'Sweep Setup'!$B$12,0))))</f>
        <v/>
      </c>
      <c r="M91" s="3" t="n"/>
      <c r="N91" s="9">
        <f>IF('Participants'!$E91="","",IF('Participants'!$E91="Yes","Paid","Outstanding"))</f>
        <v/>
      </c>
    </row>
    <row r="92">
      <c r="A92" s="11">
        <f>IF('Participants'!$B92="","",COUNTA('Participants'!$B$2:$B92))</f>
        <v/>
      </c>
      <c r="B92" s="3" t="n"/>
      <c r="C92" s="3" t="n"/>
      <c r="D92" s="3" t="n"/>
      <c r="E92" s="12" t="n"/>
      <c r="F92" s="37" t="n"/>
      <c r="G92" s="12" t="n"/>
      <c r="H92" s="14">
        <f>IF('Participants'!$G92="","",IFERROR(VLOOKUP('Participants'!$G92,'Horses'!$A$2:$D$101,2,FALSE),"Unassigned"))</f>
        <v/>
      </c>
      <c r="I92" s="11">
        <f>IF('Participants'!$G92="","",IFERROR(VLOOKUP('Participants'!$G92,'Horses'!$A$2:$D$101,3,FALSE),""))</f>
        <v/>
      </c>
      <c r="J92" s="12" t="n"/>
      <c r="K92" s="14">
        <f>IF('Participants'!$J92="","",IF('Participants'!$J92=1,"Winner",IF('Participants'!$J92=2,"Second",IF('Participants'!$J92=3,"Third","No Prize"))))</f>
        <v/>
      </c>
      <c r="L92" s="38">
        <f>IF('Participants'!$J92="","",IF('Participants'!$J92=1,'Sweep Setup'!$B$10,IF('Participants'!$J92=2,'Sweep Setup'!$B$11,IF('Participants'!$J92=3,'Sweep Setup'!$B$12,0))))</f>
        <v/>
      </c>
      <c r="M92" s="3" t="n"/>
      <c r="N92" s="14">
        <f>IF('Participants'!$E92="","",IF('Participants'!$E92="Yes","Paid","Outstanding"))</f>
        <v/>
      </c>
    </row>
    <row r="93">
      <c r="A93" s="16">
        <f>IF('Participants'!$B93="","",COUNTA('Participants'!$B$2:$B93))</f>
        <v/>
      </c>
      <c r="B93" s="3" t="n"/>
      <c r="C93" s="3" t="n"/>
      <c r="D93" s="3" t="n"/>
      <c r="E93" s="12" t="n"/>
      <c r="F93" s="37" t="n"/>
      <c r="G93" s="12" t="n"/>
      <c r="H93" s="9">
        <f>IF('Participants'!$G93="","",IFERROR(VLOOKUP('Participants'!$G93,'Horses'!$A$2:$D$101,2,FALSE),"Unassigned"))</f>
        <v/>
      </c>
      <c r="I93" s="16">
        <f>IF('Participants'!$G93="","",IFERROR(VLOOKUP('Participants'!$G93,'Horses'!$A$2:$D$101,3,FALSE),""))</f>
        <v/>
      </c>
      <c r="J93" s="12" t="n"/>
      <c r="K93" s="9">
        <f>IF('Participants'!$J93="","",IF('Participants'!$J93=1,"Winner",IF('Participants'!$J93=2,"Second",IF('Participants'!$J93=3,"Third","No Prize"))))</f>
        <v/>
      </c>
      <c r="L93" s="39">
        <f>IF('Participants'!$J93="","",IF('Participants'!$J93=1,'Sweep Setup'!$B$10,IF('Participants'!$J93=2,'Sweep Setup'!$B$11,IF('Participants'!$J93=3,'Sweep Setup'!$B$12,0))))</f>
        <v/>
      </c>
      <c r="M93" s="3" t="n"/>
      <c r="N93" s="9">
        <f>IF('Participants'!$E93="","",IF('Participants'!$E93="Yes","Paid","Outstanding"))</f>
        <v/>
      </c>
    </row>
    <row r="94">
      <c r="A94" s="11">
        <f>IF('Participants'!$B94="","",COUNTA('Participants'!$B$2:$B94))</f>
        <v/>
      </c>
      <c r="B94" s="3" t="n"/>
      <c r="C94" s="3" t="n"/>
      <c r="D94" s="3" t="n"/>
      <c r="E94" s="12" t="n"/>
      <c r="F94" s="37" t="n"/>
      <c r="G94" s="12" t="n"/>
      <c r="H94" s="14">
        <f>IF('Participants'!$G94="","",IFERROR(VLOOKUP('Participants'!$G94,'Horses'!$A$2:$D$101,2,FALSE),"Unassigned"))</f>
        <v/>
      </c>
      <c r="I94" s="11">
        <f>IF('Participants'!$G94="","",IFERROR(VLOOKUP('Participants'!$G94,'Horses'!$A$2:$D$101,3,FALSE),""))</f>
        <v/>
      </c>
      <c r="J94" s="12" t="n"/>
      <c r="K94" s="14">
        <f>IF('Participants'!$J94="","",IF('Participants'!$J94=1,"Winner",IF('Participants'!$J94=2,"Second",IF('Participants'!$J94=3,"Third","No Prize"))))</f>
        <v/>
      </c>
      <c r="L94" s="38">
        <f>IF('Participants'!$J94="","",IF('Participants'!$J94=1,'Sweep Setup'!$B$10,IF('Participants'!$J94=2,'Sweep Setup'!$B$11,IF('Participants'!$J94=3,'Sweep Setup'!$B$12,0))))</f>
        <v/>
      </c>
      <c r="M94" s="3" t="n"/>
      <c r="N94" s="14">
        <f>IF('Participants'!$E94="","",IF('Participants'!$E94="Yes","Paid","Outstanding"))</f>
        <v/>
      </c>
    </row>
    <row r="95">
      <c r="A95" s="16">
        <f>IF('Participants'!$B95="","",COUNTA('Participants'!$B$2:$B95))</f>
        <v/>
      </c>
      <c r="B95" s="3" t="n"/>
      <c r="C95" s="3" t="n"/>
      <c r="D95" s="3" t="n"/>
      <c r="E95" s="12" t="n"/>
      <c r="F95" s="37" t="n"/>
      <c r="G95" s="12" t="n"/>
      <c r="H95" s="9">
        <f>IF('Participants'!$G95="","",IFERROR(VLOOKUP('Participants'!$G95,'Horses'!$A$2:$D$101,2,FALSE),"Unassigned"))</f>
        <v/>
      </c>
      <c r="I95" s="16">
        <f>IF('Participants'!$G95="","",IFERROR(VLOOKUP('Participants'!$G95,'Horses'!$A$2:$D$101,3,FALSE),""))</f>
        <v/>
      </c>
      <c r="J95" s="12" t="n"/>
      <c r="K95" s="9">
        <f>IF('Participants'!$J95="","",IF('Participants'!$J95=1,"Winner",IF('Participants'!$J95=2,"Second",IF('Participants'!$J95=3,"Third","No Prize"))))</f>
        <v/>
      </c>
      <c r="L95" s="39">
        <f>IF('Participants'!$J95="","",IF('Participants'!$J95=1,'Sweep Setup'!$B$10,IF('Participants'!$J95=2,'Sweep Setup'!$B$11,IF('Participants'!$J95=3,'Sweep Setup'!$B$12,0))))</f>
        <v/>
      </c>
      <c r="M95" s="3" t="n"/>
      <c r="N95" s="9">
        <f>IF('Participants'!$E95="","",IF('Participants'!$E95="Yes","Paid","Outstanding"))</f>
        <v/>
      </c>
    </row>
    <row r="96">
      <c r="A96" s="11">
        <f>IF('Participants'!$B96="","",COUNTA('Participants'!$B$2:$B96))</f>
        <v/>
      </c>
      <c r="B96" s="3" t="n"/>
      <c r="C96" s="3" t="n"/>
      <c r="D96" s="3" t="n"/>
      <c r="E96" s="12" t="n"/>
      <c r="F96" s="37" t="n"/>
      <c r="G96" s="12" t="n"/>
      <c r="H96" s="14">
        <f>IF('Participants'!$G96="","",IFERROR(VLOOKUP('Participants'!$G96,'Horses'!$A$2:$D$101,2,FALSE),"Unassigned"))</f>
        <v/>
      </c>
      <c r="I96" s="11">
        <f>IF('Participants'!$G96="","",IFERROR(VLOOKUP('Participants'!$G96,'Horses'!$A$2:$D$101,3,FALSE),""))</f>
        <v/>
      </c>
      <c r="J96" s="12" t="n"/>
      <c r="K96" s="14">
        <f>IF('Participants'!$J96="","",IF('Participants'!$J96=1,"Winner",IF('Participants'!$J96=2,"Second",IF('Participants'!$J96=3,"Third","No Prize"))))</f>
        <v/>
      </c>
      <c r="L96" s="38">
        <f>IF('Participants'!$J96="","",IF('Participants'!$J96=1,'Sweep Setup'!$B$10,IF('Participants'!$J96=2,'Sweep Setup'!$B$11,IF('Participants'!$J96=3,'Sweep Setup'!$B$12,0))))</f>
        <v/>
      </c>
      <c r="M96" s="3" t="n"/>
      <c r="N96" s="14">
        <f>IF('Participants'!$E96="","",IF('Participants'!$E96="Yes","Paid","Outstanding"))</f>
        <v/>
      </c>
    </row>
    <row r="97">
      <c r="A97" s="16">
        <f>IF('Participants'!$B97="","",COUNTA('Participants'!$B$2:$B97))</f>
        <v/>
      </c>
      <c r="B97" s="3" t="n"/>
      <c r="C97" s="3" t="n"/>
      <c r="D97" s="3" t="n"/>
      <c r="E97" s="12" t="n"/>
      <c r="F97" s="37" t="n"/>
      <c r="G97" s="12" t="n"/>
      <c r="H97" s="9">
        <f>IF('Participants'!$G97="","",IFERROR(VLOOKUP('Participants'!$G97,'Horses'!$A$2:$D$101,2,FALSE),"Unassigned"))</f>
        <v/>
      </c>
      <c r="I97" s="16">
        <f>IF('Participants'!$G97="","",IFERROR(VLOOKUP('Participants'!$G97,'Horses'!$A$2:$D$101,3,FALSE),""))</f>
        <v/>
      </c>
      <c r="J97" s="12" t="n"/>
      <c r="K97" s="9">
        <f>IF('Participants'!$J97="","",IF('Participants'!$J97=1,"Winner",IF('Participants'!$J97=2,"Second",IF('Participants'!$J97=3,"Third","No Prize"))))</f>
        <v/>
      </c>
      <c r="L97" s="39">
        <f>IF('Participants'!$J97="","",IF('Participants'!$J97=1,'Sweep Setup'!$B$10,IF('Participants'!$J97=2,'Sweep Setup'!$B$11,IF('Participants'!$J97=3,'Sweep Setup'!$B$12,0))))</f>
        <v/>
      </c>
      <c r="M97" s="3" t="n"/>
      <c r="N97" s="9">
        <f>IF('Participants'!$E97="","",IF('Participants'!$E97="Yes","Paid","Outstanding"))</f>
        <v/>
      </c>
    </row>
    <row r="98">
      <c r="A98" s="11">
        <f>IF('Participants'!$B98="","",COUNTA('Participants'!$B$2:$B98))</f>
        <v/>
      </c>
      <c r="B98" s="3" t="n"/>
      <c r="C98" s="3" t="n"/>
      <c r="D98" s="3" t="n"/>
      <c r="E98" s="12" t="n"/>
      <c r="F98" s="37" t="n"/>
      <c r="G98" s="12" t="n"/>
      <c r="H98" s="14">
        <f>IF('Participants'!$G98="","",IFERROR(VLOOKUP('Participants'!$G98,'Horses'!$A$2:$D$101,2,FALSE),"Unassigned"))</f>
        <v/>
      </c>
      <c r="I98" s="11">
        <f>IF('Participants'!$G98="","",IFERROR(VLOOKUP('Participants'!$G98,'Horses'!$A$2:$D$101,3,FALSE),""))</f>
        <v/>
      </c>
      <c r="J98" s="12" t="n"/>
      <c r="K98" s="14">
        <f>IF('Participants'!$J98="","",IF('Participants'!$J98=1,"Winner",IF('Participants'!$J98=2,"Second",IF('Participants'!$J98=3,"Third","No Prize"))))</f>
        <v/>
      </c>
      <c r="L98" s="38">
        <f>IF('Participants'!$J98="","",IF('Participants'!$J98=1,'Sweep Setup'!$B$10,IF('Participants'!$J98=2,'Sweep Setup'!$B$11,IF('Participants'!$J98=3,'Sweep Setup'!$B$12,0))))</f>
        <v/>
      </c>
      <c r="M98" s="3" t="n"/>
      <c r="N98" s="14">
        <f>IF('Participants'!$E98="","",IF('Participants'!$E98="Yes","Paid","Outstanding"))</f>
        <v/>
      </c>
    </row>
    <row r="99">
      <c r="A99" s="16">
        <f>IF('Participants'!$B99="","",COUNTA('Participants'!$B$2:$B99))</f>
        <v/>
      </c>
      <c r="B99" s="3" t="n"/>
      <c r="C99" s="3" t="n"/>
      <c r="D99" s="3" t="n"/>
      <c r="E99" s="12" t="n"/>
      <c r="F99" s="37" t="n"/>
      <c r="G99" s="12" t="n"/>
      <c r="H99" s="9">
        <f>IF('Participants'!$G99="","",IFERROR(VLOOKUP('Participants'!$G99,'Horses'!$A$2:$D$101,2,FALSE),"Unassigned"))</f>
        <v/>
      </c>
      <c r="I99" s="16">
        <f>IF('Participants'!$G99="","",IFERROR(VLOOKUP('Participants'!$G99,'Horses'!$A$2:$D$101,3,FALSE),""))</f>
        <v/>
      </c>
      <c r="J99" s="12" t="n"/>
      <c r="K99" s="9">
        <f>IF('Participants'!$J99="","",IF('Participants'!$J99=1,"Winner",IF('Participants'!$J99=2,"Second",IF('Participants'!$J99=3,"Third","No Prize"))))</f>
        <v/>
      </c>
      <c r="L99" s="39">
        <f>IF('Participants'!$J99="","",IF('Participants'!$J99=1,'Sweep Setup'!$B$10,IF('Participants'!$J99=2,'Sweep Setup'!$B$11,IF('Participants'!$J99=3,'Sweep Setup'!$B$12,0))))</f>
        <v/>
      </c>
      <c r="M99" s="3" t="n"/>
      <c r="N99" s="9">
        <f>IF('Participants'!$E99="","",IF('Participants'!$E99="Yes","Paid","Outstanding"))</f>
        <v/>
      </c>
    </row>
    <row r="100">
      <c r="A100" s="11">
        <f>IF('Participants'!$B100="","",COUNTA('Participants'!$B$2:$B100))</f>
        <v/>
      </c>
      <c r="B100" s="3" t="n"/>
      <c r="C100" s="3" t="n"/>
      <c r="D100" s="3" t="n"/>
      <c r="E100" s="12" t="n"/>
      <c r="F100" s="37" t="n"/>
      <c r="G100" s="12" t="n"/>
      <c r="H100" s="14">
        <f>IF('Participants'!$G100="","",IFERROR(VLOOKUP('Participants'!$G100,'Horses'!$A$2:$D$101,2,FALSE),"Unassigned"))</f>
        <v/>
      </c>
      <c r="I100" s="11">
        <f>IF('Participants'!$G100="","",IFERROR(VLOOKUP('Participants'!$G100,'Horses'!$A$2:$D$101,3,FALSE),""))</f>
        <v/>
      </c>
      <c r="J100" s="12" t="n"/>
      <c r="K100" s="14">
        <f>IF('Participants'!$J100="","",IF('Participants'!$J100=1,"Winner",IF('Participants'!$J100=2,"Second",IF('Participants'!$J100=3,"Third","No Prize"))))</f>
        <v/>
      </c>
      <c r="L100" s="38">
        <f>IF('Participants'!$J100="","",IF('Participants'!$J100=1,'Sweep Setup'!$B$10,IF('Participants'!$J100=2,'Sweep Setup'!$B$11,IF('Participants'!$J100=3,'Sweep Setup'!$B$12,0))))</f>
        <v/>
      </c>
      <c r="M100" s="3" t="n"/>
      <c r="N100" s="14">
        <f>IF('Participants'!$E100="","",IF('Participants'!$E100="Yes","Paid","Outstanding"))</f>
        <v/>
      </c>
    </row>
    <row r="101">
      <c r="A101" s="16">
        <f>IF('Participants'!$B101="","",COUNTA('Participants'!$B$2:$B101))</f>
        <v/>
      </c>
      <c r="B101" s="3" t="n"/>
      <c r="C101" s="3" t="n"/>
      <c r="D101" s="3" t="n"/>
      <c r="E101" s="12" t="n"/>
      <c r="F101" s="37" t="n"/>
      <c r="G101" s="12" t="n"/>
      <c r="H101" s="9">
        <f>IF('Participants'!$G101="","",IFERROR(VLOOKUP('Participants'!$G101,'Horses'!$A$2:$D$101,2,FALSE),"Unassigned"))</f>
        <v/>
      </c>
      <c r="I101" s="16">
        <f>IF('Participants'!$G101="","",IFERROR(VLOOKUP('Participants'!$G101,'Horses'!$A$2:$D$101,3,FALSE),""))</f>
        <v/>
      </c>
      <c r="J101" s="12" t="n"/>
      <c r="K101" s="9">
        <f>IF('Participants'!$J101="","",IF('Participants'!$J101=1,"Winner",IF('Participants'!$J101=2,"Second",IF('Participants'!$J101=3,"Third","No Prize"))))</f>
        <v/>
      </c>
      <c r="L101" s="39">
        <f>IF('Participants'!$J101="","",IF('Participants'!$J101=1,'Sweep Setup'!$B$10,IF('Participants'!$J101=2,'Sweep Setup'!$B$11,IF('Participants'!$J101=3,'Sweep Setup'!$B$12,0))))</f>
        <v/>
      </c>
      <c r="M101" s="3" t="n"/>
      <c r="N101" s="9">
        <f>IF('Participants'!$E101="","",IF('Participants'!$E101="Yes","Paid","Outstanding"))</f>
        <v/>
      </c>
    </row>
  </sheetData>
  <autoFilter ref="A1:N101"/>
  <conditionalFormatting sqref="E2:E101">
    <cfRule type="expression" priority="1" dxfId="0">
      <formula>$E2="Yes"</formula>
    </cfRule>
    <cfRule type="expression" priority="2" dxfId="1">
      <formula>$E2="No"</formula>
    </cfRule>
  </conditionalFormatting>
  <conditionalFormatting sqref="K2:L101">
    <cfRule type="expression" priority="3" dxfId="0">
      <formula>AND($L2&lt;&gt;"",$L2&gt;0)</formula>
    </cfRule>
  </conditionalFormatting>
  <conditionalFormatting sqref="G2:G101">
    <cfRule type="expression" priority="4" dxfId="1">
      <formula>AND($G2&lt;&gt;"",COUNTIF($G$2:$G$101,$G2)&gt;1)</formula>
    </cfRule>
  </conditionalFormatting>
  <conditionalFormatting sqref="N2:N101">
    <cfRule type="expression" priority="5" dxfId="1">
      <formula>$N2="Outstanding"</formula>
    </cfRule>
  </conditionalFormatting>
  <dataValidations count="3">
    <dataValidation sqref="E2:E101" showErrorMessage="1" showInputMessage="1" allowBlank="1" type="list">
      <formula1>"Yes,No"</formula1>
    </dataValidation>
    <dataValidation sqref="G2:G101" showErrorMessage="1" showInputMessage="1" allowBlank="1" type="list">
      <formula1>='Horses'!$A$2:$A$25</formula1>
    </dataValidation>
    <dataValidation sqref="J2:J101" showErrorMessage="1" showInputMessage="1" allowBlank="1" type="list">
      <formula1>"1,2,3,4,5,6,7,8,9,10,11,12,13,14,15,16,17,18,19,20,21,22,23,24,Did Not Finish"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showGridLines="0" zoomScale="85" zoomScaleNormal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1" customWidth="1" min="3" max="3"/>
    <col width="14" customWidth="1" min="4" max="4"/>
    <col width="25" customWidth="1" min="5" max="5"/>
    <col width="12" customWidth="1" min="6" max="6"/>
  </cols>
  <sheetData>
    <row r="1" ht="32" customHeight="1">
      <c r="A1" s="46" t="inlineStr">
        <is>
          <t>Horse No.</t>
        </is>
      </c>
      <c r="B1" s="46" t="inlineStr">
        <is>
          <t>Horse Name</t>
        </is>
      </c>
      <c r="C1" s="46" t="inlineStr">
        <is>
          <t>Barrier</t>
        </is>
      </c>
      <c r="D1" s="46" t="inlineStr">
        <is>
          <t>Status</t>
        </is>
      </c>
      <c r="E1" s="46" t="inlineStr">
        <is>
          <t>Assigned Participant</t>
        </is>
      </c>
      <c r="F1" s="46" t="inlineStr">
        <is>
          <t>Assigned?</t>
        </is>
      </c>
    </row>
    <row r="2">
      <c r="A2" s="12" t="n">
        <v>1</v>
      </c>
      <c r="B2" s="3" t="inlineStr">
        <is>
          <t>Horse 1 – Confirmed Runner</t>
        </is>
      </c>
      <c r="C2" s="12" t="n">
        <v>4</v>
      </c>
      <c r="D2" s="3" t="inlineStr">
        <is>
          <t>Confirmed</t>
        </is>
      </c>
      <c r="E2" s="14">
        <f>IF('Horses'!$A2="","",IFERROR(INDEX('Participants'!$B$2:$B$101,MATCH('Horses'!$A2,'Participants'!$G$2:$G$101,0)),"Unassigned"))</f>
        <v/>
      </c>
      <c r="F2" s="11">
        <f>IF('Horses'!$A2="","",IF(COUNTIF('Participants'!$G$2:$G$101,'Horses'!$A2)&gt;0,"Yes","No"))</f>
        <v/>
      </c>
    </row>
    <row r="3">
      <c r="A3" s="12" t="n">
        <v>2</v>
      </c>
      <c r="B3" s="3" t="inlineStr">
        <is>
          <t>Horse 2 – Confirmed Runner</t>
        </is>
      </c>
      <c r="C3" s="12" t="n">
        <v>12</v>
      </c>
      <c r="D3" s="3" t="inlineStr">
        <is>
          <t>Confirmed</t>
        </is>
      </c>
      <c r="E3" s="9">
        <f>IF('Horses'!$A3="","",IFERROR(INDEX('Participants'!$B$2:$B$101,MATCH('Horses'!$A3,'Participants'!$G$2:$G$101,0)),"Unassigned"))</f>
        <v/>
      </c>
      <c r="F3" s="16">
        <f>IF('Horses'!$A3="","",IF(COUNTIF('Participants'!$G$2:$G$101,'Horses'!$A3)&gt;0,"Yes","No"))</f>
        <v/>
      </c>
    </row>
    <row r="4">
      <c r="A4" s="12" t="n">
        <v>3</v>
      </c>
      <c r="B4" s="3" t="inlineStr">
        <is>
          <t>Horse 3 – Confirmed Runner</t>
        </is>
      </c>
      <c r="C4" s="12" t="n">
        <v>7</v>
      </c>
      <c r="D4" s="3" t="inlineStr">
        <is>
          <t>Confirmed</t>
        </is>
      </c>
      <c r="E4" s="14">
        <f>IF('Horses'!$A4="","",IFERROR(INDEX('Participants'!$B$2:$B$101,MATCH('Horses'!$A4,'Participants'!$G$2:$G$101,0)),"Unassigned"))</f>
        <v/>
      </c>
      <c r="F4" s="11">
        <f>IF('Horses'!$A4="","",IF(COUNTIF('Participants'!$G$2:$G$101,'Horses'!$A4)&gt;0,"Yes","No"))</f>
        <v/>
      </c>
    </row>
    <row r="5">
      <c r="A5" s="12" t="n">
        <v>4</v>
      </c>
      <c r="B5" s="3" t="inlineStr">
        <is>
          <t>Horse 4 – Confirmed Runner</t>
        </is>
      </c>
      <c r="C5" s="12" t="n">
        <v>18</v>
      </c>
      <c r="D5" s="3" t="inlineStr">
        <is>
          <t>Confirmed</t>
        </is>
      </c>
      <c r="E5" s="9">
        <f>IF('Horses'!$A5="","",IFERROR(INDEX('Participants'!$B$2:$B$101,MATCH('Horses'!$A5,'Participants'!$G$2:$G$101,0)),"Unassigned"))</f>
        <v/>
      </c>
      <c r="F5" s="16">
        <f>IF('Horses'!$A5="","",IF(COUNTIF('Participants'!$G$2:$G$101,'Horses'!$A5)&gt;0,"Yes","No"))</f>
        <v/>
      </c>
    </row>
    <row r="6">
      <c r="A6" s="12" t="n">
        <v>5</v>
      </c>
      <c r="B6" s="3" t="inlineStr">
        <is>
          <t>Horse 5 – Confirmed Runner</t>
        </is>
      </c>
      <c r="C6" s="12" t="n">
        <v>2</v>
      </c>
      <c r="D6" s="3" t="inlineStr">
        <is>
          <t>Confirmed</t>
        </is>
      </c>
      <c r="E6" s="14">
        <f>IF('Horses'!$A6="","",IFERROR(INDEX('Participants'!$B$2:$B$101,MATCH('Horses'!$A6,'Participants'!$G$2:$G$101,0)),"Unassigned"))</f>
        <v/>
      </c>
      <c r="F6" s="11">
        <f>IF('Horses'!$A6="","",IF(COUNTIF('Participants'!$G$2:$G$101,'Horses'!$A6)&gt;0,"Yes","No"))</f>
        <v/>
      </c>
    </row>
    <row r="7">
      <c r="A7" s="12" t="n">
        <v>6</v>
      </c>
      <c r="B7" s="3" t="inlineStr">
        <is>
          <t>Horse 6 – Confirmed Runner</t>
        </is>
      </c>
      <c r="C7" s="12" t="n">
        <v>15</v>
      </c>
      <c r="D7" s="3" t="inlineStr">
        <is>
          <t>Confirmed</t>
        </is>
      </c>
      <c r="E7" s="9">
        <f>IF('Horses'!$A7="","",IFERROR(INDEX('Participants'!$B$2:$B$101,MATCH('Horses'!$A7,'Participants'!$G$2:$G$101,0)),"Unassigned"))</f>
        <v/>
      </c>
      <c r="F7" s="16">
        <f>IF('Horses'!$A7="","",IF(COUNTIF('Participants'!$G$2:$G$101,'Horses'!$A7)&gt;0,"Yes","No"))</f>
        <v/>
      </c>
    </row>
    <row r="8">
      <c r="A8" s="12" t="n">
        <v>7</v>
      </c>
      <c r="B8" s="3" t="inlineStr">
        <is>
          <t>Horse 7 – Confirmed Runner</t>
        </is>
      </c>
      <c r="C8" s="12" t="n">
        <v>9</v>
      </c>
      <c r="D8" s="3" t="inlineStr">
        <is>
          <t>Confirmed</t>
        </is>
      </c>
      <c r="E8" s="14">
        <f>IF('Horses'!$A8="","",IFERROR(INDEX('Participants'!$B$2:$B$101,MATCH('Horses'!$A8,'Participants'!$G$2:$G$101,0)),"Unassigned"))</f>
        <v/>
      </c>
      <c r="F8" s="11">
        <f>IF('Horses'!$A8="","",IF(COUNTIF('Participants'!$G$2:$G$101,'Horses'!$A8)&gt;0,"Yes","No"))</f>
        <v/>
      </c>
    </row>
    <row r="9">
      <c r="A9" s="12" t="n">
        <v>8</v>
      </c>
      <c r="B9" s="3" t="inlineStr">
        <is>
          <t>Horse 8 – Confirmed Runner</t>
        </is>
      </c>
      <c r="C9" s="12" t="n">
        <v>21</v>
      </c>
      <c r="D9" s="3" t="inlineStr">
        <is>
          <t>Confirmed</t>
        </is>
      </c>
      <c r="E9" s="9">
        <f>IF('Horses'!$A9="","",IFERROR(INDEX('Participants'!$B$2:$B$101,MATCH('Horses'!$A9,'Participants'!$G$2:$G$101,0)),"Unassigned"))</f>
        <v/>
      </c>
      <c r="F9" s="16">
        <f>IF('Horses'!$A9="","",IF(COUNTIF('Participants'!$G$2:$G$101,'Horses'!$A9)&gt;0,"Yes","No"))</f>
        <v/>
      </c>
    </row>
    <row r="10">
      <c r="A10" s="12" t="n">
        <v>9</v>
      </c>
      <c r="B10" s="3" t="inlineStr">
        <is>
          <t>Horse 9 – Confirmed Runner</t>
        </is>
      </c>
      <c r="C10" s="12" t="n">
        <v>5</v>
      </c>
      <c r="D10" s="3" t="inlineStr">
        <is>
          <t>Confirmed</t>
        </is>
      </c>
      <c r="E10" s="14">
        <f>IF('Horses'!$A10="","",IFERROR(INDEX('Participants'!$B$2:$B$101,MATCH('Horses'!$A10,'Participants'!$G$2:$G$101,0)),"Unassigned"))</f>
        <v/>
      </c>
      <c r="F10" s="11">
        <f>IF('Horses'!$A10="","",IF(COUNTIF('Participants'!$G$2:$G$101,'Horses'!$A10)&gt;0,"Yes","No"))</f>
        <v/>
      </c>
    </row>
    <row r="11">
      <c r="A11" s="12" t="n">
        <v>10</v>
      </c>
      <c r="B11" s="3" t="inlineStr">
        <is>
          <t>Horse 10 – Confirmed Runner</t>
        </is>
      </c>
      <c r="C11" s="12" t="n">
        <v>14</v>
      </c>
      <c r="D11" s="3" t="inlineStr">
        <is>
          <t>Confirmed</t>
        </is>
      </c>
      <c r="E11" s="9">
        <f>IF('Horses'!$A11="","",IFERROR(INDEX('Participants'!$B$2:$B$101,MATCH('Horses'!$A11,'Participants'!$G$2:$G$101,0)),"Unassigned"))</f>
        <v/>
      </c>
      <c r="F11" s="16">
        <f>IF('Horses'!$A11="","",IF(COUNTIF('Participants'!$G$2:$G$101,'Horses'!$A11)&gt;0,"Yes","No"))</f>
        <v/>
      </c>
    </row>
    <row r="12">
      <c r="A12" s="12" t="n">
        <v>11</v>
      </c>
      <c r="B12" s="3" t="inlineStr">
        <is>
          <t>Horse 11 – Field Placeholder</t>
        </is>
      </c>
      <c r="C12" s="12" t="n">
        <v>1</v>
      </c>
      <c r="D12" s="3" t="inlineStr">
        <is>
          <t>Confirmed</t>
        </is>
      </c>
      <c r="E12" s="14">
        <f>IF('Horses'!$A12="","",IFERROR(INDEX('Participants'!$B$2:$B$101,MATCH('Horses'!$A12,'Participants'!$G$2:$G$101,0)),"Unassigned"))</f>
        <v/>
      </c>
      <c r="F12" s="11">
        <f>IF('Horses'!$A12="","",IF(COUNTIF('Participants'!$G$2:$G$101,'Horses'!$A12)&gt;0,"Yes","No"))</f>
        <v/>
      </c>
    </row>
    <row r="13">
      <c r="A13" s="12" t="n">
        <v>12</v>
      </c>
      <c r="B13" s="3" t="inlineStr">
        <is>
          <t>Horse 12 – Field Placeholder</t>
        </is>
      </c>
      <c r="C13" s="12" t="n">
        <v>3</v>
      </c>
      <c r="D13" s="3" t="inlineStr">
        <is>
          <t>Confirmed</t>
        </is>
      </c>
      <c r="E13" s="9">
        <f>IF('Horses'!$A13="","",IFERROR(INDEX('Participants'!$B$2:$B$101,MATCH('Horses'!$A13,'Participants'!$G$2:$G$101,0)),"Unassigned"))</f>
        <v/>
      </c>
      <c r="F13" s="16">
        <f>IF('Horses'!$A13="","",IF(COUNTIF('Participants'!$G$2:$G$101,'Horses'!$A13)&gt;0,"Yes","No"))</f>
        <v/>
      </c>
    </row>
    <row r="14">
      <c r="A14" s="12" t="n">
        <v>13</v>
      </c>
      <c r="B14" s="3" t="inlineStr">
        <is>
          <t>Horse 13 – Field Placeholder</t>
        </is>
      </c>
      <c r="C14" s="12" t="n">
        <v>6</v>
      </c>
      <c r="D14" s="3" t="inlineStr">
        <is>
          <t>Confirmed</t>
        </is>
      </c>
      <c r="E14" s="14">
        <f>IF('Horses'!$A14="","",IFERROR(INDEX('Participants'!$B$2:$B$101,MATCH('Horses'!$A14,'Participants'!$G$2:$G$101,0)),"Unassigned"))</f>
        <v/>
      </c>
      <c r="F14" s="11">
        <f>IF('Horses'!$A14="","",IF(COUNTIF('Participants'!$G$2:$G$101,'Horses'!$A14)&gt;0,"Yes","No"))</f>
        <v/>
      </c>
    </row>
    <row r="15">
      <c r="A15" s="12" t="n">
        <v>14</v>
      </c>
      <c r="B15" s="3" t="inlineStr">
        <is>
          <t>Horse 14 – Field Placeholder</t>
        </is>
      </c>
      <c r="C15" s="12" t="n">
        <v>8</v>
      </c>
      <c r="D15" s="3" t="inlineStr">
        <is>
          <t>Confirmed</t>
        </is>
      </c>
      <c r="E15" s="9">
        <f>IF('Horses'!$A15="","",IFERROR(INDEX('Participants'!$B$2:$B$101,MATCH('Horses'!$A15,'Participants'!$G$2:$G$101,0)),"Unassigned"))</f>
        <v/>
      </c>
      <c r="F15" s="16">
        <f>IF('Horses'!$A15="","",IF(COUNTIF('Participants'!$G$2:$G$101,'Horses'!$A15)&gt;0,"Yes","No"))</f>
        <v/>
      </c>
    </row>
    <row r="16">
      <c r="A16" s="12" t="n">
        <v>15</v>
      </c>
      <c r="B16" s="3" t="inlineStr">
        <is>
          <t>Horse 15 – Field Placeholder</t>
        </is>
      </c>
      <c r="C16" s="12" t="n">
        <v>10</v>
      </c>
      <c r="D16" s="3" t="inlineStr">
        <is>
          <t>Confirmed</t>
        </is>
      </c>
      <c r="E16" s="14">
        <f>IF('Horses'!$A16="","",IFERROR(INDEX('Participants'!$B$2:$B$101,MATCH('Horses'!$A16,'Participants'!$G$2:$G$101,0)),"Unassigned"))</f>
        <v/>
      </c>
      <c r="F16" s="11">
        <f>IF('Horses'!$A16="","",IF(COUNTIF('Participants'!$G$2:$G$101,'Horses'!$A16)&gt;0,"Yes","No"))</f>
        <v/>
      </c>
    </row>
    <row r="17">
      <c r="A17" s="12" t="n">
        <v>16</v>
      </c>
      <c r="B17" s="3" t="inlineStr">
        <is>
          <t>Horse 16 – Field Placeholder</t>
        </is>
      </c>
      <c r="C17" s="12" t="n">
        <v>11</v>
      </c>
      <c r="D17" s="3" t="inlineStr">
        <is>
          <t>Confirmed</t>
        </is>
      </c>
      <c r="E17" s="9">
        <f>IF('Horses'!$A17="","",IFERROR(INDEX('Participants'!$B$2:$B$101,MATCH('Horses'!$A17,'Participants'!$G$2:$G$101,0)),"Unassigned"))</f>
        <v/>
      </c>
      <c r="F17" s="16">
        <f>IF('Horses'!$A17="","",IF(COUNTIF('Participants'!$G$2:$G$101,'Horses'!$A17)&gt;0,"Yes","No"))</f>
        <v/>
      </c>
    </row>
    <row r="18">
      <c r="A18" s="12" t="n">
        <v>17</v>
      </c>
      <c r="B18" s="3" t="inlineStr">
        <is>
          <t>Horse 17 – Field Placeholder</t>
        </is>
      </c>
      <c r="C18" s="12" t="n">
        <v>13</v>
      </c>
      <c r="D18" s="3" t="inlineStr">
        <is>
          <t>Confirmed</t>
        </is>
      </c>
      <c r="E18" s="14">
        <f>IF('Horses'!$A18="","",IFERROR(INDEX('Participants'!$B$2:$B$101,MATCH('Horses'!$A18,'Participants'!$G$2:$G$101,0)),"Unassigned"))</f>
        <v/>
      </c>
      <c r="F18" s="11">
        <f>IF('Horses'!$A18="","",IF(COUNTIF('Participants'!$G$2:$G$101,'Horses'!$A18)&gt;0,"Yes","No"))</f>
        <v/>
      </c>
    </row>
    <row r="19">
      <c r="A19" s="12" t="n">
        <v>18</v>
      </c>
      <c r="B19" s="3" t="inlineStr">
        <is>
          <t>Horse 18 – Field Placeholder</t>
        </is>
      </c>
      <c r="C19" s="12" t="n">
        <v>16</v>
      </c>
      <c r="D19" s="3" t="inlineStr">
        <is>
          <t>Confirmed</t>
        </is>
      </c>
      <c r="E19" s="9">
        <f>IF('Horses'!$A19="","",IFERROR(INDEX('Participants'!$B$2:$B$101,MATCH('Horses'!$A19,'Participants'!$G$2:$G$101,0)),"Unassigned"))</f>
        <v/>
      </c>
      <c r="F19" s="16">
        <f>IF('Horses'!$A19="","",IF(COUNTIF('Participants'!$G$2:$G$101,'Horses'!$A19)&gt;0,"Yes","No"))</f>
        <v/>
      </c>
    </row>
    <row r="20">
      <c r="A20" s="12" t="n">
        <v>19</v>
      </c>
      <c r="B20" s="3" t="inlineStr">
        <is>
          <t>Horse 19 – Field Placeholder</t>
        </is>
      </c>
      <c r="C20" s="12" t="n">
        <v>17</v>
      </c>
      <c r="D20" s="3" t="inlineStr">
        <is>
          <t>Confirmed</t>
        </is>
      </c>
      <c r="E20" s="14">
        <f>IF('Horses'!$A20="","",IFERROR(INDEX('Participants'!$B$2:$B$101,MATCH('Horses'!$A20,'Participants'!$G$2:$G$101,0)),"Unassigned"))</f>
        <v/>
      </c>
      <c r="F20" s="11">
        <f>IF('Horses'!$A20="","",IF(COUNTIF('Participants'!$G$2:$G$101,'Horses'!$A20)&gt;0,"Yes","No"))</f>
        <v/>
      </c>
    </row>
    <row r="21">
      <c r="A21" s="12" t="n">
        <v>20</v>
      </c>
      <c r="B21" s="3" t="inlineStr">
        <is>
          <t>Horse 20 – Field Placeholder</t>
        </is>
      </c>
      <c r="C21" s="12" t="n">
        <v>19</v>
      </c>
      <c r="D21" s="3" t="inlineStr">
        <is>
          <t>Confirmed</t>
        </is>
      </c>
      <c r="E21" s="9">
        <f>IF('Horses'!$A21="","",IFERROR(INDEX('Participants'!$B$2:$B$101,MATCH('Horses'!$A21,'Participants'!$G$2:$G$101,0)),"Unassigned"))</f>
        <v/>
      </c>
      <c r="F21" s="16">
        <f>IF('Horses'!$A21="","",IF(COUNTIF('Participants'!$G$2:$G$101,'Horses'!$A21)&gt;0,"Yes","No"))</f>
        <v/>
      </c>
    </row>
    <row r="22">
      <c r="A22" s="12" t="n">
        <v>21</v>
      </c>
      <c r="B22" s="3" t="inlineStr">
        <is>
          <t>Horse 21 – Field Placeholder</t>
        </is>
      </c>
      <c r="C22" s="12" t="n">
        <v>20</v>
      </c>
      <c r="D22" s="3" t="inlineStr">
        <is>
          <t>Confirmed</t>
        </is>
      </c>
      <c r="E22" s="14">
        <f>IF('Horses'!$A22="","",IFERROR(INDEX('Participants'!$B$2:$B$101,MATCH('Horses'!$A22,'Participants'!$G$2:$G$101,0)),"Unassigned"))</f>
        <v/>
      </c>
      <c r="F22" s="11">
        <f>IF('Horses'!$A22="","",IF(COUNTIF('Participants'!$G$2:$G$101,'Horses'!$A22)&gt;0,"Yes","No"))</f>
        <v/>
      </c>
    </row>
    <row r="23">
      <c r="A23" s="12" t="n">
        <v>22</v>
      </c>
      <c r="B23" s="3" t="inlineStr">
        <is>
          <t>Horse 22 – Field Placeholder</t>
        </is>
      </c>
      <c r="C23" s="12" t="n">
        <v>22</v>
      </c>
      <c r="D23" s="3" t="inlineStr">
        <is>
          <t>Confirmed</t>
        </is>
      </c>
      <c r="E23" s="9">
        <f>IF('Horses'!$A23="","",IFERROR(INDEX('Participants'!$B$2:$B$101,MATCH('Horses'!$A23,'Participants'!$G$2:$G$101,0)),"Unassigned"))</f>
        <v/>
      </c>
      <c r="F23" s="16">
        <f>IF('Horses'!$A23="","",IF(COUNTIF('Participants'!$G$2:$G$101,'Horses'!$A23)&gt;0,"Yes","No"))</f>
        <v/>
      </c>
    </row>
    <row r="24">
      <c r="A24" s="12" t="n">
        <v>23</v>
      </c>
      <c r="B24" s="3" t="inlineStr">
        <is>
          <t>Horse 23 – Reserve Runner</t>
        </is>
      </c>
      <c r="C24" s="12" t="n">
        <v>23</v>
      </c>
      <c r="D24" s="3" t="inlineStr">
        <is>
          <t>Reserve</t>
        </is>
      </c>
      <c r="E24" s="14">
        <f>IF('Horses'!$A24="","",IFERROR(INDEX('Participants'!$B$2:$B$101,MATCH('Horses'!$A24,'Participants'!$G$2:$G$101,0)),"Unassigned"))</f>
        <v/>
      </c>
      <c r="F24" s="11">
        <f>IF('Horses'!$A24="","",IF(COUNTIF('Participants'!$G$2:$G$101,'Horses'!$A24)&gt;0,"Yes","No"))</f>
        <v/>
      </c>
    </row>
    <row r="25">
      <c r="A25" s="12" t="n">
        <v>24</v>
      </c>
      <c r="B25" s="3" t="inlineStr">
        <is>
          <t>Horse 24 – Field Placeholder</t>
        </is>
      </c>
      <c r="C25" s="12" t="n">
        <v>24</v>
      </c>
      <c r="D25" s="3" t="inlineStr">
        <is>
          <t>Scratched</t>
        </is>
      </c>
      <c r="E25" s="9">
        <f>IF('Horses'!$A25="","",IFERROR(INDEX('Participants'!$B$2:$B$101,MATCH('Horses'!$A25,'Participants'!$G$2:$G$101,0)),"Unassigned"))</f>
        <v/>
      </c>
      <c r="F25" s="16">
        <f>IF('Horses'!$A25="","",IF(COUNTIF('Participants'!$G$2:$G$101,'Horses'!$A25)&gt;0,"Yes","No"))</f>
        <v/>
      </c>
    </row>
    <row r="26">
      <c r="A26" s="12" t="n"/>
      <c r="B26" s="3" t="n"/>
      <c r="C26" s="12" t="n"/>
      <c r="D26" s="3" t="n"/>
      <c r="E26" s="14">
        <f>IF('Horses'!$A26="","",IFERROR(INDEX('Participants'!$B$2:$B$101,MATCH('Horses'!$A26,'Participants'!$G$2:$G$101,0)),"Unassigned"))</f>
        <v/>
      </c>
      <c r="F26" s="11">
        <f>IF('Horses'!$A26="","",IF(COUNTIF('Participants'!$G$2:$G$101,'Horses'!$A26)&gt;0,"Yes","No"))</f>
        <v/>
      </c>
    </row>
    <row r="27">
      <c r="A27" s="12" t="n"/>
      <c r="B27" s="3" t="n"/>
      <c r="C27" s="12" t="n"/>
      <c r="D27" s="3" t="n"/>
      <c r="E27" s="9">
        <f>IF('Horses'!$A27="","",IFERROR(INDEX('Participants'!$B$2:$B$101,MATCH('Horses'!$A27,'Participants'!$G$2:$G$101,0)),"Unassigned"))</f>
        <v/>
      </c>
      <c r="F27" s="16">
        <f>IF('Horses'!$A27="","",IF(COUNTIF('Participants'!$G$2:$G$101,'Horses'!$A27)&gt;0,"Yes","No"))</f>
        <v/>
      </c>
    </row>
    <row r="28">
      <c r="A28" s="12" t="n"/>
      <c r="B28" s="3" t="n"/>
      <c r="C28" s="12" t="n"/>
      <c r="D28" s="3" t="n"/>
      <c r="E28" s="14">
        <f>IF('Horses'!$A28="","",IFERROR(INDEX('Participants'!$B$2:$B$101,MATCH('Horses'!$A28,'Participants'!$G$2:$G$101,0)),"Unassigned"))</f>
        <v/>
      </c>
      <c r="F28" s="11">
        <f>IF('Horses'!$A28="","",IF(COUNTIF('Participants'!$G$2:$G$101,'Horses'!$A28)&gt;0,"Yes","No"))</f>
        <v/>
      </c>
    </row>
    <row r="29">
      <c r="A29" s="12" t="n"/>
      <c r="B29" s="3" t="n"/>
      <c r="C29" s="12" t="n"/>
      <c r="D29" s="3" t="n"/>
      <c r="E29" s="9">
        <f>IF('Horses'!$A29="","",IFERROR(INDEX('Participants'!$B$2:$B$101,MATCH('Horses'!$A29,'Participants'!$G$2:$G$101,0)),"Unassigned"))</f>
        <v/>
      </c>
      <c r="F29" s="16">
        <f>IF('Horses'!$A29="","",IF(COUNTIF('Participants'!$G$2:$G$101,'Horses'!$A29)&gt;0,"Yes","No"))</f>
        <v/>
      </c>
    </row>
    <row r="30">
      <c r="A30" s="12" t="n"/>
      <c r="B30" s="3" t="n"/>
      <c r="C30" s="12" t="n"/>
      <c r="D30" s="3" t="n"/>
      <c r="E30" s="14">
        <f>IF('Horses'!$A30="","",IFERROR(INDEX('Participants'!$B$2:$B$101,MATCH('Horses'!$A30,'Participants'!$G$2:$G$101,0)),"Unassigned"))</f>
        <v/>
      </c>
      <c r="F30" s="11">
        <f>IF('Horses'!$A30="","",IF(COUNTIF('Participants'!$G$2:$G$101,'Horses'!$A30)&gt;0,"Yes","No"))</f>
        <v/>
      </c>
    </row>
    <row r="31">
      <c r="A31" s="12" t="n"/>
      <c r="B31" s="3" t="n"/>
      <c r="C31" s="12" t="n"/>
      <c r="D31" s="3" t="n"/>
      <c r="E31" s="9">
        <f>IF('Horses'!$A31="","",IFERROR(INDEX('Participants'!$B$2:$B$101,MATCH('Horses'!$A31,'Participants'!$G$2:$G$101,0)),"Unassigned"))</f>
        <v/>
      </c>
      <c r="F31" s="16">
        <f>IF('Horses'!$A31="","",IF(COUNTIF('Participants'!$G$2:$G$101,'Horses'!$A31)&gt;0,"Yes","No"))</f>
        <v/>
      </c>
    </row>
    <row r="32">
      <c r="A32" s="12" t="n"/>
      <c r="B32" s="3" t="n"/>
      <c r="C32" s="12" t="n"/>
      <c r="D32" s="3" t="n"/>
      <c r="E32" s="14">
        <f>IF('Horses'!$A32="","",IFERROR(INDEX('Participants'!$B$2:$B$101,MATCH('Horses'!$A32,'Participants'!$G$2:$G$101,0)),"Unassigned"))</f>
        <v/>
      </c>
      <c r="F32" s="11">
        <f>IF('Horses'!$A32="","",IF(COUNTIF('Participants'!$G$2:$G$101,'Horses'!$A32)&gt;0,"Yes","No"))</f>
        <v/>
      </c>
    </row>
    <row r="33">
      <c r="A33" s="12" t="n"/>
      <c r="B33" s="3" t="n"/>
      <c r="C33" s="12" t="n"/>
      <c r="D33" s="3" t="n"/>
      <c r="E33" s="9">
        <f>IF('Horses'!$A33="","",IFERROR(INDEX('Participants'!$B$2:$B$101,MATCH('Horses'!$A33,'Participants'!$G$2:$G$101,0)),"Unassigned"))</f>
        <v/>
      </c>
      <c r="F33" s="16">
        <f>IF('Horses'!$A33="","",IF(COUNTIF('Participants'!$G$2:$G$101,'Horses'!$A33)&gt;0,"Yes","No"))</f>
        <v/>
      </c>
    </row>
    <row r="34">
      <c r="A34" s="12" t="n"/>
      <c r="B34" s="3" t="n"/>
      <c r="C34" s="12" t="n"/>
      <c r="D34" s="3" t="n"/>
      <c r="E34" s="14">
        <f>IF('Horses'!$A34="","",IFERROR(INDEX('Participants'!$B$2:$B$101,MATCH('Horses'!$A34,'Participants'!$G$2:$G$101,0)),"Unassigned"))</f>
        <v/>
      </c>
      <c r="F34" s="11">
        <f>IF('Horses'!$A34="","",IF(COUNTIF('Participants'!$G$2:$G$101,'Horses'!$A34)&gt;0,"Yes","No"))</f>
        <v/>
      </c>
    </row>
    <row r="35">
      <c r="A35" s="12" t="n"/>
      <c r="B35" s="3" t="n"/>
      <c r="C35" s="12" t="n"/>
      <c r="D35" s="3" t="n"/>
      <c r="E35" s="9">
        <f>IF('Horses'!$A35="","",IFERROR(INDEX('Participants'!$B$2:$B$101,MATCH('Horses'!$A35,'Participants'!$G$2:$G$101,0)),"Unassigned"))</f>
        <v/>
      </c>
      <c r="F35" s="16">
        <f>IF('Horses'!$A35="","",IF(COUNTIF('Participants'!$G$2:$G$101,'Horses'!$A35)&gt;0,"Yes","No"))</f>
        <v/>
      </c>
    </row>
    <row r="36">
      <c r="A36" s="12" t="n"/>
      <c r="B36" s="3" t="n"/>
      <c r="C36" s="12" t="n"/>
      <c r="D36" s="3" t="n"/>
      <c r="E36" s="14">
        <f>IF('Horses'!$A36="","",IFERROR(INDEX('Participants'!$B$2:$B$101,MATCH('Horses'!$A36,'Participants'!$G$2:$G$101,0)),"Unassigned"))</f>
        <v/>
      </c>
      <c r="F36" s="11">
        <f>IF('Horses'!$A36="","",IF(COUNTIF('Participants'!$G$2:$G$101,'Horses'!$A36)&gt;0,"Yes","No"))</f>
        <v/>
      </c>
    </row>
    <row r="37">
      <c r="A37" s="12" t="n"/>
      <c r="B37" s="3" t="n"/>
      <c r="C37" s="12" t="n"/>
      <c r="D37" s="3" t="n"/>
      <c r="E37" s="9">
        <f>IF('Horses'!$A37="","",IFERROR(INDEX('Participants'!$B$2:$B$101,MATCH('Horses'!$A37,'Participants'!$G$2:$G$101,0)),"Unassigned"))</f>
        <v/>
      </c>
      <c r="F37" s="16">
        <f>IF('Horses'!$A37="","",IF(COUNTIF('Participants'!$G$2:$G$101,'Horses'!$A37)&gt;0,"Yes","No"))</f>
        <v/>
      </c>
    </row>
    <row r="38">
      <c r="A38" s="12" t="n"/>
      <c r="B38" s="3" t="n"/>
      <c r="C38" s="12" t="n"/>
      <c r="D38" s="3" t="n"/>
      <c r="E38" s="14">
        <f>IF('Horses'!$A38="","",IFERROR(INDEX('Participants'!$B$2:$B$101,MATCH('Horses'!$A38,'Participants'!$G$2:$G$101,0)),"Unassigned"))</f>
        <v/>
      </c>
      <c r="F38" s="11">
        <f>IF('Horses'!$A38="","",IF(COUNTIF('Participants'!$G$2:$G$101,'Horses'!$A38)&gt;0,"Yes","No"))</f>
        <v/>
      </c>
    </row>
    <row r="39">
      <c r="A39" s="12" t="n"/>
      <c r="B39" s="3" t="n"/>
      <c r="C39" s="12" t="n"/>
      <c r="D39" s="3" t="n"/>
      <c r="E39" s="9">
        <f>IF('Horses'!$A39="","",IFERROR(INDEX('Participants'!$B$2:$B$101,MATCH('Horses'!$A39,'Participants'!$G$2:$G$101,0)),"Unassigned"))</f>
        <v/>
      </c>
      <c r="F39" s="16">
        <f>IF('Horses'!$A39="","",IF(COUNTIF('Participants'!$G$2:$G$101,'Horses'!$A39)&gt;0,"Yes","No"))</f>
        <v/>
      </c>
    </row>
    <row r="40">
      <c r="A40" s="12" t="n"/>
      <c r="B40" s="3" t="n"/>
      <c r="C40" s="12" t="n"/>
      <c r="D40" s="3" t="n"/>
      <c r="E40" s="14">
        <f>IF('Horses'!$A40="","",IFERROR(INDEX('Participants'!$B$2:$B$101,MATCH('Horses'!$A40,'Participants'!$G$2:$G$101,0)),"Unassigned"))</f>
        <v/>
      </c>
      <c r="F40" s="11">
        <f>IF('Horses'!$A40="","",IF(COUNTIF('Participants'!$G$2:$G$101,'Horses'!$A40)&gt;0,"Yes","No"))</f>
        <v/>
      </c>
    </row>
    <row r="41">
      <c r="A41" s="12" t="n"/>
      <c r="B41" s="3" t="n"/>
      <c r="C41" s="12" t="n"/>
      <c r="D41" s="3" t="n"/>
      <c r="E41" s="9">
        <f>IF('Horses'!$A41="","",IFERROR(INDEX('Participants'!$B$2:$B$101,MATCH('Horses'!$A41,'Participants'!$G$2:$G$101,0)),"Unassigned"))</f>
        <v/>
      </c>
      <c r="F41" s="16">
        <f>IF('Horses'!$A41="","",IF(COUNTIF('Participants'!$G$2:$G$101,'Horses'!$A41)&gt;0,"Yes","No"))</f>
        <v/>
      </c>
    </row>
    <row r="42">
      <c r="A42" s="12" t="n"/>
      <c r="B42" s="3" t="n"/>
      <c r="C42" s="12" t="n"/>
      <c r="D42" s="3" t="n"/>
      <c r="E42" s="14">
        <f>IF('Horses'!$A42="","",IFERROR(INDEX('Participants'!$B$2:$B$101,MATCH('Horses'!$A42,'Participants'!$G$2:$G$101,0)),"Unassigned"))</f>
        <v/>
      </c>
      <c r="F42" s="11">
        <f>IF('Horses'!$A42="","",IF(COUNTIF('Participants'!$G$2:$G$101,'Horses'!$A42)&gt;0,"Yes","No"))</f>
        <v/>
      </c>
    </row>
    <row r="43">
      <c r="A43" s="12" t="n"/>
      <c r="B43" s="3" t="n"/>
      <c r="C43" s="12" t="n"/>
      <c r="D43" s="3" t="n"/>
      <c r="E43" s="9">
        <f>IF('Horses'!$A43="","",IFERROR(INDEX('Participants'!$B$2:$B$101,MATCH('Horses'!$A43,'Participants'!$G$2:$G$101,0)),"Unassigned"))</f>
        <v/>
      </c>
      <c r="F43" s="16">
        <f>IF('Horses'!$A43="","",IF(COUNTIF('Participants'!$G$2:$G$101,'Horses'!$A43)&gt;0,"Yes","No"))</f>
        <v/>
      </c>
    </row>
    <row r="44">
      <c r="A44" s="12" t="n"/>
      <c r="B44" s="3" t="n"/>
      <c r="C44" s="12" t="n"/>
      <c r="D44" s="3" t="n"/>
      <c r="E44" s="14">
        <f>IF('Horses'!$A44="","",IFERROR(INDEX('Participants'!$B$2:$B$101,MATCH('Horses'!$A44,'Participants'!$G$2:$G$101,0)),"Unassigned"))</f>
        <v/>
      </c>
      <c r="F44" s="11">
        <f>IF('Horses'!$A44="","",IF(COUNTIF('Participants'!$G$2:$G$101,'Horses'!$A44)&gt;0,"Yes","No"))</f>
        <v/>
      </c>
    </row>
    <row r="45">
      <c r="A45" s="12" t="n"/>
      <c r="B45" s="3" t="n"/>
      <c r="C45" s="12" t="n"/>
      <c r="D45" s="3" t="n"/>
      <c r="E45" s="9">
        <f>IF('Horses'!$A45="","",IFERROR(INDEX('Participants'!$B$2:$B$101,MATCH('Horses'!$A45,'Participants'!$G$2:$G$101,0)),"Unassigned"))</f>
        <v/>
      </c>
      <c r="F45" s="16">
        <f>IF('Horses'!$A45="","",IF(COUNTIF('Participants'!$G$2:$G$101,'Horses'!$A45)&gt;0,"Yes","No"))</f>
        <v/>
      </c>
    </row>
    <row r="46">
      <c r="A46" s="12" t="n"/>
      <c r="B46" s="3" t="n"/>
      <c r="C46" s="12" t="n"/>
      <c r="D46" s="3" t="n"/>
      <c r="E46" s="14">
        <f>IF('Horses'!$A46="","",IFERROR(INDEX('Participants'!$B$2:$B$101,MATCH('Horses'!$A46,'Participants'!$G$2:$G$101,0)),"Unassigned"))</f>
        <v/>
      </c>
      <c r="F46" s="11">
        <f>IF('Horses'!$A46="","",IF(COUNTIF('Participants'!$G$2:$G$101,'Horses'!$A46)&gt;0,"Yes","No"))</f>
        <v/>
      </c>
    </row>
    <row r="47">
      <c r="A47" s="12" t="n"/>
      <c r="B47" s="3" t="n"/>
      <c r="C47" s="12" t="n"/>
      <c r="D47" s="3" t="n"/>
      <c r="E47" s="9">
        <f>IF('Horses'!$A47="","",IFERROR(INDEX('Participants'!$B$2:$B$101,MATCH('Horses'!$A47,'Participants'!$G$2:$G$101,0)),"Unassigned"))</f>
        <v/>
      </c>
      <c r="F47" s="16">
        <f>IF('Horses'!$A47="","",IF(COUNTIF('Participants'!$G$2:$G$101,'Horses'!$A47)&gt;0,"Yes","No"))</f>
        <v/>
      </c>
    </row>
    <row r="48">
      <c r="A48" s="12" t="n"/>
      <c r="B48" s="3" t="n"/>
      <c r="C48" s="12" t="n"/>
      <c r="D48" s="3" t="n"/>
      <c r="E48" s="14">
        <f>IF('Horses'!$A48="","",IFERROR(INDEX('Participants'!$B$2:$B$101,MATCH('Horses'!$A48,'Participants'!$G$2:$G$101,0)),"Unassigned"))</f>
        <v/>
      </c>
      <c r="F48" s="11">
        <f>IF('Horses'!$A48="","",IF(COUNTIF('Participants'!$G$2:$G$101,'Horses'!$A48)&gt;0,"Yes","No"))</f>
        <v/>
      </c>
    </row>
    <row r="49">
      <c r="A49" s="12" t="n"/>
      <c r="B49" s="3" t="n"/>
      <c r="C49" s="12" t="n"/>
      <c r="D49" s="3" t="n"/>
      <c r="E49" s="9">
        <f>IF('Horses'!$A49="","",IFERROR(INDEX('Participants'!$B$2:$B$101,MATCH('Horses'!$A49,'Participants'!$G$2:$G$101,0)),"Unassigned"))</f>
        <v/>
      </c>
      <c r="F49" s="16">
        <f>IF('Horses'!$A49="","",IF(COUNTIF('Participants'!$G$2:$G$101,'Horses'!$A49)&gt;0,"Yes","No"))</f>
        <v/>
      </c>
    </row>
    <row r="50">
      <c r="A50" s="12" t="n"/>
      <c r="B50" s="3" t="n"/>
      <c r="C50" s="12" t="n"/>
      <c r="D50" s="3" t="n"/>
      <c r="E50" s="14">
        <f>IF('Horses'!$A50="","",IFERROR(INDEX('Participants'!$B$2:$B$101,MATCH('Horses'!$A50,'Participants'!$G$2:$G$101,0)),"Unassigned"))</f>
        <v/>
      </c>
      <c r="F50" s="11">
        <f>IF('Horses'!$A50="","",IF(COUNTIF('Participants'!$G$2:$G$101,'Horses'!$A50)&gt;0,"Yes","No"))</f>
        <v/>
      </c>
    </row>
    <row r="51">
      <c r="A51" s="12" t="n"/>
      <c r="B51" s="3" t="n"/>
      <c r="C51" s="12" t="n"/>
      <c r="D51" s="3" t="n"/>
      <c r="E51" s="9">
        <f>IF('Horses'!$A51="","",IFERROR(INDEX('Participants'!$B$2:$B$101,MATCH('Horses'!$A51,'Participants'!$G$2:$G$101,0)),"Unassigned"))</f>
        <v/>
      </c>
      <c r="F51" s="16">
        <f>IF('Horses'!$A51="","",IF(COUNTIF('Participants'!$G$2:$G$101,'Horses'!$A51)&gt;0,"Yes","No"))</f>
        <v/>
      </c>
    </row>
    <row r="52">
      <c r="A52" s="12" t="n"/>
      <c r="B52" s="3" t="n"/>
      <c r="C52" s="12" t="n"/>
      <c r="D52" s="3" t="n"/>
      <c r="E52" s="14">
        <f>IF('Horses'!$A52="","",IFERROR(INDEX('Participants'!$B$2:$B$101,MATCH('Horses'!$A52,'Participants'!$G$2:$G$101,0)),"Unassigned"))</f>
        <v/>
      </c>
      <c r="F52" s="11">
        <f>IF('Horses'!$A52="","",IF(COUNTIF('Participants'!$G$2:$G$101,'Horses'!$A52)&gt;0,"Yes","No"))</f>
        <v/>
      </c>
    </row>
    <row r="53">
      <c r="A53" s="12" t="n"/>
      <c r="B53" s="3" t="n"/>
      <c r="C53" s="12" t="n"/>
      <c r="D53" s="3" t="n"/>
      <c r="E53" s="9">
        <f>IF('Horses'!$A53="","",IFERROR(INDEX('Participants'!$B$2:$B$101,MATCH('Horses'!$A53,'Participants'!$G$2:$G$101,0)),"Unassigned"))</f>
        <v/>
      </c>
      <c r="F53" s="16">
        <f>IF('Horses'!$A53="","",IF(COUNTIF('Participants'!$G$2:$G$101,'Horses'!$A53)&gt;0,"Yes","No"))</f>
        <v/>
      </c>
    </row>
    <row r="54">
      <c r="A54" s="12" t="n"/>
      <c r="B54" s="3" t="n"/>
      <c r="C54" s="12" t="n"/>
      <c r="D54" s="3" t="n"/>
      <c r="E54" s="14">
        <f>IF('Horses'!$A54="","",IFERROR(INDEX('Participants'!$B$2:$B$101,MATCH('Horses'!$A54,'Participants'!$G$2:$G$101,0)),"Unassigned"))</f>
        <v/>
      </c>
      <c r="F54" s="11">
        <f>IF('Horses'!$A54="","",IF(COUNTIF('Participants'!$G$2:$G$101,'Horses'!$A54)&gt;0,"Yes","No"))</f>
        <v/>
      </c>
    </row>
    <row r="55">
      <c r="A55" s="12" t="n"/>
      <c r="B55" s="3" t="n"/>
      <c r="C55" s="12" t="n"/>
      <c r="D55" s="3" t="n"/>
      <c r="E55" s="9">
        <f>IF('Horses'!$A55="","",IFERROR(INDEX('Participants'!$B$2:$B$101,MATCH('Horses'!$A55,'Participants'!$G$2:$G$101,0)),"Unassigned"))</f>
        <v/>
      </c>
      <c r="F55" s="16">
        <f>IF('Horses'!$A55="","",IF(COUNTIF('Participants'!$G$2:$G$101,'Horses'!$A55)&gt;0,"Yes","No"))</f>
        <v/>
      </c>
    </row>
    <row r="56">
      <c r="A56" s="12" t="n"/>
      <c r="B56" s="3" t="n"/>
      <c r="C56" s="12" t="n"/>
      <c r="D56" s="3" t="n"/>
      <c r="E56" s="14">
        <f>IF('Horses'!$A56="","",IFERROR(INDEX('Participants'!$B$2:$B$101,MATCH('Horses'!$A56,'Participants'!$G$2:$G$101,0)),"Unassigned"))</f>
        <v/>
      </c>
      <c r="F56" s="11">
        <f>IF('Horses'!$A56="","",IF(COUNTIF('Participants'!$G$2:$G$101,'Horses'!$A56)&gt;0,"Yes","No"))</f>
        <v/>
      </c>
    </row>
    <row r="57">
      <c r="A57" s="12" t="n"/>
      <c r="B57" s="3" t="n"/>
      <c r="C57" s="12" t="n"/>
      <c r="D57" s="3" t="n"/>
      <c r="E57" s="9">
        <f>IF('Horses'!$A57="","",IFERROR(INDEX('Participants'!$B$2:$B$101,MATCH('Horses'!$A57,'Participants'!$G$2:$G$101,0)),"Unassigned"))</f>
        <v/>
      </c>
      <c r="F57" s="16">
        <f>IF('Horses'!$A57="","",IF(COUNTIF('Participants'!$G$2:$G$101,'Horses'!$A57)&gt;0,"Yes","No"))</f>
        <v/>
      </c>
    </row>
    <row r="58">
      <c r="A58" s="12" t="n"/>
      <c r="B58" s="3" t="n"/>
      <c r="C58" s="12" t="n"/>
      <c r="D58" s="3" t="n"/>
      <c r="E58" s="14">
        <f>IF('Horses'!$A58="","",IFERROR(INDEX('Participants'!$B$2:$B$101,MATCH('Horses'!$A58,'Participants'!$G$2:$G$101,0)),"Unassigned"))</f>
        <v/>
      </c>
      <c r="F58" s="11">
        <f>IF('Horses'!$A58="","",IF(COUNTIF('Participants'!$G$2:$G$101,'Horses'!$A58)&gt;0,"Yes","No"))</f>
        <v/>
      </c>
    </row>
    <row r="59">
      <c r="A59" s="12" t="n"/>
      <c r="B59" s="3" t="n"/>
      <c r="C59" s="12" t="n"/>
      <c r="D59" s="3" t="n"/>
      <c r="E59" s="9">
        <f>IF('Horses'!$A59="","",IFERROR(INDEX('Participants'!$B$2:$B$101,MATCH('Horses'!$A59,'Participants'!$G$2:$G$101,0)),"Unassigned"))</f>
        <v/>
      </c>
      <c r="F59" s="16">
        <f>IF('Horses'!$A59="","",IF(COUNTIF('Participants'!$G$2:$G$101,'Horses'!$A59)&gt;0,"Yes","No"))</f>
        <v/>
      </c>
    </row>
    <row r="60">
      <c r="A60" s="12" t="n"/>
      <c r="B60" s="3" t="n"/>
      <c r="C60" s="12" t="n"/>
      <c r="D60" s="3" t="n"/>
      <c r="E60" s="14">
        <f>IF('Horses'!$A60="","",IFERROR(INDEX('Participants'!$B$2:$B$101,MATCH('Horses'!$A60,'Participants'!$G$2:$G$101,0)),"Unassigned"))</f>
        <v/>
      </c>
      <c r="F60" s="11">
        <f>IF('Horses'!$A60="","",IF(COUNTIF('Participants'!$G$2:$G$101,'Horses'!$A60)&gt;0,"Yes","No"))</f>
        <v/>
      </c>
    </row>
    <row r="61">
      <c r="A61" s="12" t="n"/>
      <c r="B61" s="3" t="n"/>
      <c r="C61" s="12" t="n"/>
      <c r="D61" s="3" t="n"/>
      <c r="E61" s="9">
        <f>IF('Horses'!$A61="","",IFERROR(INDEX('Participants'!$B$2:$B$101,MATCH('Horses'!$A61,'Participants'!$G$2:$G$101,0)),"Unassigned"))</f>
        <v/>
      </c>
      <c r="F61" s="16">
        <f>IF('Horses'!$A61="","",IF(COUNTIF('Participants'!$G$2:$G$101,'Horses'!$A61)&gt;0,"Yes","No"))</f>
        <v/>
      </c>
    </row>
    <row r="62">
      <c r="A62" s="12" t="n"/>
      <c r="B62" s="3" t="n"/>
      <c r="C62" s="12" t="n"/>
      <c r="D62" s="3" t="n"/>
      <c r="E62" s="14">
        <f>IF('Horses'!$A62="","",IFERROR(INDEX('Participants'!$B$2:$B$101,MATCH('Horses'!$A62,'Participants'!$G$2:$G$101,0)),"Unassigned"))</f>
        <v/>
      </c>
      <c r="F62" s="11">
        <f>IF('Horses'!$A62="","",IF(COUNTIF('Participants'!$G$2:$G$101,'Horses'!$A62)&gt;0,"Yes","No"))</f>
        <v/>
      </c>
    </row>
    <row r="63">
      <c r="A63" s="12" t="n"/>
      <c r="B63" s="3" t="n"/>
      <c r="C63" s="12" t="n"/>
      <c r="D63" s="3" t="n"/>
      <c r="E63" s="9">
        <f>IF('Horses'!$A63="","",IFERROR(INDEX('Participants'!$B$2:$B$101,MATCH('Horses'!$A63,'Participants'!$G$2:$G$101,0)),"Unassigned"))</f>
        <v/>
      </c>
      <c r="F63" s="16">
        <f>IF('Horses'!$A63="","",IF(COUNTIF('Participants'!$G$2:$G$101,'Horses'!$A63)&gt;0,"Yes","No"))</f>
        <v/>
      </c>
    </row>
    <row r="64">
      <c r="A64" s="12" t="n"/>
      <c r="B64" s="3" t="n"/>
      <c r="C64" s="12" t="n"/>
      <c r="D64" s="3" t="n"/>
      <c r="E64" s="14">
        <f>IF('Horses'!$A64="","",IFERROR(INDEX('Participants'!$B$2:$B$101,MATCH('Horses'!$A64,'Participants'!$G$2:$G$101,0)),"Unassigned"))</f>
        <v/>
      </c>
      <c r="F64" s="11">
        <f>IF('Horses'!$A64="","",IF(COUNTIF('Participants'!$G$2:$G$101,'Horses'!$A64)&gt;0,"Yes","No"))</f>
        <v/>
      </c>
    </row>
    <row r="65">
      <c r="A65" s="12" t="n"/>
      <c r="B65" s="3" t="n"/>
      <c r="C65" s="12" t="n"/>
      <c r="D65" s="3" t="n"/>
      <c r="E65" s="9">
        <f>IF('Horses'!$A65="","",IFERROR(INDEX('Participants'!$B$2:$B$101,MATCH('Horses'!$A65,'Participants'!$G$2:$G$101,0)),"Unassigned"))</f>
        <v/>
      </c>
      <c r="F65" s="16">
        <f>IF('Horses'!$A65="","",IF(COUNTIF('Participants'!$G$2:$G$101,'Horses'!$A65)&gt;0,"Yes","No"))</f>
        <v/>
      </c>
    </row>
    <row r="66">
      <c r="A66" s="12" t="n"/>
      <c r="B66" s="3" t="n"/>
      <c r="C66" s="12" t="n"/>
      <c r="D66" s="3" t="n"/>
      <c r="E66" s="14">
        <f>IF('Horses'!$A66="","",IFERROR(INDEX('Participants'!$B$2:$B$101,MATCH('Horses'!$A66,'Participants'!$G$2:$G$101,0)),"Unassigned"))</f>
        <v/>
      </c>
      <c r="F66" s="11">
        <f>IF('Horses'!$A66="","",IF(COUNTIF('Participants'!$G$2:$G$101,'Horses'!$A66)&gt;0,"Yes","No"))</f>
        <v/>
      </c>
    </row>
    <row r="67">
      <c r="A67" s="12" t="n"/>
      <c r="B67" s="3" t="n"/>
      <c r="C67" s="12" t="n"/>
      <c r="D67" s="3" t="n"/>
      <c r="E67" s="9">
        <f>IF('Horses'!$A67="","",IFERROR(INDEX('Participants'!$B$2:$B$101,MATCH('Horses'!$A67,'Participants'!$G$2:$G$101,0)),"Unassigned"))</f>
        <v/>
      </c>
      <c r="F67" s="16">
        <f>IF('Horses'!$A67="","",IF(COUNTIF('Participants'!$G$2:$G$101,'Horses'!$A67)&gt;0,"Yes","No"))</f>
        <v/>
      </c>
    </row>
    <row r="68">
      <c r="A68" s="12" t="n"/>
      <c r="B68" s="3" t="n"/>
      <c r="C68" s="12" t="n"/>
      <c r="D68" s="3" t="n"/>
      <c r="E68" s="14">
        <f>IF('Horses'!$A68="","",IFERROR(INDEX('Participants'!$B$2:$B$101,MATCH('Horses'!$A68,'Participants'!$G$2:$G$101,0)),"Unassigned"))</f>
        <v/>
      </c>
      <c r="F68" s="11">
        <f>IF('Horses'!$A68="","",IF(COUNTIF('Participants'!$G$2:$G$101,'Horses'!$A68)&gt;0,"Yes","No"))</f>
        <v/>
      </c>
    </row>
    <row r="69">
      <c r="A69" s="12" t="n"/>
      <c r="B69" s="3" t="n"/>
      <c r="C69" s="12" t="n"/>
      <c r="D69" s="3" t="n"/>
      <c r="E69" s="9">
        <f>IF('Horses'!$A69="","",IFERROR(INDEX('Participants'!$B$2:$B$101,MATCH('Horses'!$A69,'Participants'!$G$2:$G$101,0)),"Unassigned"))</f>
        <v/>
      </c>
      <c r="F69" s="16">
        <f>IF('Horses'!$A69="","",IF(COUNTIF('Participants'!$G$2:$G$101,'Horses'!$A69)&gt;0,"Yes","No"))</f>
        <v/>
      </c>
    </row>
    <row r="70">
      <c r="A70" s="12" t="n"/>
      <c r="B70" s="3" t="n"/>
      <c r="C70" s="12" t="n"/>
      <c r="D70" s="3" t="n"/>
      <c r="E70" s="14">
        <f>IF('Horses'!$A70="","",IFERROR(INDEX('Participants'!$B$2:$B$101,MATCH('Horses'!$A70,'Participants'!$G$2:$G$101,0)),"Unassigned"))</f>
        <v/>
      </c>
      <c r="F70" s="11">
        <f>IF('Horses'!$A70="","",IF(COUNTIF('Participants'!$G$2:$G$101,'Horses'!$A70)&gt;0,"Yes","No"))</f>
        <v/>
      </c>
    </row>
    <row r="71">
      <c r="A71" s="12" t="n"/>
      <c r="B71" s="3" t="n"/>
      <c r="C71" s="12" t="n"/>
      <c r="D71" s="3" t="n"/>
      <c r="E71" s="9">
        <f>IF('Horses'!$A71="","",IFERROR(INDEX('Participants'!$B$2:$B$101,MATCH('Horses'!$A71,'Participants'!$G$2:$G$101,0)),"Unassigned"))</f>
        <v/>
      </c>
      <c r="F71" s="16">
        <f>IF('Horses'!$A71="","",IF(COUNTIF('Participants'!$G$2:$G$101,'Horses'!$A71)&gt;0,"Yes","No"))</f>
        <v/>
      </c>
    </row>
    <row r="72">
      <c r="A72" s="12" t="n"/>
      <c r="B72" s="3" t="n"/>
      <c r="C72" s="12" t="n"/>
      <c r="D72" s="3" t="n"/>
      <c r="E72" s="14">
        <f>IF('Horses'!$A72="","",IFERROR(INDEX('Participants'!$B$2:$B$101,MATCH('Horses'!$A72,'Participants'!$G$2:$G$101,0)),"Unassigned"))</f>
        <v/>
      </c>
      <c r="F72" s="11">
        <f>IF('Horses'!$A72="","",IF(COUNTIF('Participants'!$G$2:$G$101,'Horses'!$A72)&gt;0,"Yes","No"))</f>
        <v/>
      </c>
    </row>
    <row r="73">
      <c r="A73" s="12" t="n"/>
      <c r="B73" s="3" t="n"/>
      <c r="C73" s="12" t="n"/>
      <c r="D73" s="3" t="n"/>
      <c r="E73" s="9">
        <f>IF('Horses'!$A73="","",IFERROR(INDEX('Participants'!$B$2:$B$101,MATCH('Horses'!$A73,'Participants'!$G$2:$G$101,0)),"Unassigned"))</f>
        <v/>
      </c>
      <c r="F73" s="16">
        <f>IF('Horses'!$A73="","",IF(COUNTIF('Participants'!$G$2:$G$101,'Horses'!$A73)&gt;0,"Yes","No"))</f>
        <v/>
      </c>
    </row>
    <row r="74">
      <c r="A74" s="12" t="n"/>
      <c r="B74" s="3" t="n"/>
      <c r="C74" s="12" t="n"/>
      <c r="D74" s="3" t="n"/>
      <c r="E74" s="14">
        <f>IF('Horses'!$A74="","",IFERROR(INDEX('Participants'!$B$2:$B$101,MATCH('Horses'!$A74,'Participants'!$G$2:$G$101,0)),"Unassigned"))</f>
        <v/>
      </c>
      <c r="F74" s="11">
        <f>IF('Horses'!$A74="","",IF(COUNTIF('Participants'!$G$2:$G$101,'Horses'!$A74)&gt;0,"Yes","No"))</f>
        <v/>
      </c>
    </row>
    <row r="75">
      <c r="A75" s="12" t="n"/>
      <c r="B75" s="3" t="n"/>
      <c r="C75" s="12" t="n"/>
      <c r="D75" s="3" t="n"/>
      <c r="E75" s="9">
        <f>IF('Horses'!$A75="","",IFERROR(INDEX('Participants'!$B$2:$B$101,MATCH('Horses'!$A75,'Participants'!$G$2:$G$101,0)),"Unassigned"))</f>
        <v/>
      </c>
      <c r="F75" s="16">
        <f>IF('Horses'!$A75="","",IF(COUNTIF('Participants'!$G$2:$G$101,'Horses'!$A75)&gt;0,"Yes","No"))</f>
        <v/>
      </c>
    </row>
    <row r="76">
      <c r="A76" s="12" t="n"/>
      <c r="B76" s="3" t="n"/>
      <c r="C76" s="12" t="n"/>
      <c r="D76" s="3" t="n"/>
      <c r="E76" s="14">
        <f>IF('Horses'!$A76="","",IFERROR(INDEX('Participants'!$B$2:$B$101,MATCH('Horses'!$A76,'Participants'!$G$2:$G$101,0)),"Unassigned"))</f>
        <v/>
      </c>
      <c r="F76" s="11">
        <f>IF('Horses'!$A76="","",IF(COUNTIF('Participants'!$G$2:$G$101,'Horses'!$A76)&gt;0,"Yes","No"))</f>
        <v/>
      </c>
    </row>
    <row r="77">
      <c r="A77" s="12" t="n"/>
      <c r="B77" s="3" t="n"/>
      <c r="C77" s="12" t="n"/>
      <c r="D77" s="3" t="n"/>
      <c r="E77" s="9">
        <f>IF('Horses'!$A77="","",IFERROR(INDEX('Participants'!$B$2:$B$101,MATCH('Horses'!$A77,'Participants'!$G$2:$G$101,0)),"Unassigned"))</f>
        <v/>
      </c>
      <c r="F77" s="16">
        <f>IF('Horses'!$A77="","",IF(COUNTIF('Participants'!$G$2:$G$101,'Horses'!$A77)&gt;0,"Yes","No"))</f>
        <v/>
      </c>
    </row>
    <row r="78">
      <c r="A78" s="12" t="n"/>
      <c r="B78" s="3" t="n"/>
      <c r="C78" s="12" t="n"/>
      <c r="D78" s="3" t="n"/>
      <c r="E78" s="14">
        <f>IF('Horses'!$A78="","",IFERROR(INDEX('Participants'!$B$2:$B$101,MATCH('Horses'!$A78,'Participants'!$G$2:$G$101,0)),"Unassigned"))</f>
        <v/>
      </c>
      <c r="F78" s="11">
        <f>IF('Horses'!$A78="","",IF(COUNTIF('Participants'!$G$2:$G$101,'Horses'!$A78)&gt;0,"Yes","No"))</f>
        <v/>
      </c>
    </row>
    <row r="79">
      <c r="A79" s="12" t="n"/>
      <c r="B79" s="3" t="n"/>
      <c r="C79" s="12" t="n"/>
      <c r="D79" s="3" t="n"/>
      <c r="E79" s="9">
        <f>IF('Horses'!$A79="","",IFERROR(INDEX('Participants'!$B$2:$B$101,MATCH('Horses'!$A79,'Participants'!$G$2:$G$101,0)),"Unassigned"))</f>
        <v/>
      </c>
      <c r="F79" s="16">
        <f>IF('Horses'!$A79="","",IF(COUNTIF('Participants'!$G$2:$G$101,'Horses'!$A79)&gt;0,"Yes","No"))</f>
        <v/>
      </c>
    </row>
    <row r="80">
      <c r="A80" s="12" t="n"/>
      <c r="B80" s="3" t="n"/>
      <c r="C80" s="12" t="n"/>
      <c r="D80" s="3" t="n"/>
      <c r="E80" s="14">
        <f>IF('Horses'!$A80="","",IFERROR(INDEX('Participants'!$B$2:$B$101,MATCH('Horses'!$A80,'Participants'!$G$2:$G$101,0)),"Unassigned"))</f>
        <v/>
      </c>
      <c r="F80" s="11">
        <f>IF('Horses'!$A80="","",IF(COUNTIF('Participants'!$G$2:$G$101,'Horses'!$A80)&gt;0,"Yes","No"))</f>
        <v/>
      </c>
    </row>
    <row r="81">
      <c r="A81" s="12" t="n"/>
      <c r="B81" s="3" t="n"/>
      <c r="C81" s="12" t="n"/>
      <c r="D81" s="3" t="n"/>
      <c r="E81" s="9">
        <f>IF('Horses'!$A81="","",IFERROR(INDEX('Participants'!$B$2:$B$101,MATCH('Horses'!$A81,'Participants'!$G$2:$G$101,0)),"Unassigned"))</f>
        <v/>
      </c>
      <c r="F81" s="16">
        <f>IF('Horses'!$A81="","",IF(COUNTIF('Participants'!$G$2:$G$101,'Horses'!$A81)&gt;0,"Yes","No"))</f>
        <v/>
      </c>
    </row>
    <row r="82">
      <c r="A82" s="12" t="n"/>
      <c r="B82" s="3" t="n"/>
      <c r="C82" s="12" t="n"/>
      <c r="D82" s="3" t="n"/>
      <c r="E82" s="14">
        <f>IF('Horses'!$A82="","",IFERROR(INDEX('Participants'!$B$2:$B$101,MATCH('Horses'!$A82,'Participants'!$G$2:$G$101,0)),"Unassigned"))</f>
        <v/>
      </c>
      <c r="F82" s="11">
        <f>IF('Horses'!$A82="","",IF(COUNTIF('Participants'!$G$2:$G$101,'Horses'!$A82)&gt;0,"Yes","No"))</f>
        <v/>
      </c>
    </row>
    <row r="83">
      <c r="A83" s="12" t="n"/>
      <c r="B83" s="3" t="n"/>
      <c r="C83" s="12" t="n"/>
      <c r="D83" s="3" t="n"/>
      <c r="E83" s="9">
        <f>IF('Horses'!$A83="","",IFERROR(INDEX('Participants'!$B$2:$B$101,MATCH('Horses'!$A83,'Participants'!$G$2:$G$101,0)),"Unassigned"))</f>
        <v/>
      </c>
      <c r="F83" s="16">
        <f>IF('Horses'!$A83="","",IF(COUNTIF('Participants'!$G$2:$G$101,'Horses'!$A83)&gt;0,"Yes","No"))</f>
        <v/>
      </c>
    </row>
    <row r="84">
      <c r="A84" s="12" t="n"/>
      <c r="B84" s="3" t="n"/>
      <c r="C84" s="12" t="n"/>
      <c r="D84" s="3" t="n"/>
      <c r="E84" s="14">
        <f>IF('Horses'!$A84="","",IFERROR(INDEX('Participants'!$B$2:$B$101,MATCH('Horses'!$A84,'Participants'!$G$2:$G$101,0)),"Unassigned"))</f>
        <v/>
      </c>
      <c r="F84" s="11">
        <f>IF('Horses'!$A84="","",IF(COUNTIF('Participants'!$G$2:$G$101,'Horses'!$A84)&gt;0,"Yes","No"))</f>
        <v/>
      </c>
    </row>
    <row r="85">
      <c r="A85" s="12" t="n"/>
      <c r="B85" s="3" t="n"/>
      <c r="C85" s="12" t="n"/>
      <c r="D85" s="3" t="n"/>
      <c r="E85" s="9">
        <f>IF('Horses'!$A85="","",IFERROR(INDEX('Participants'!$B$2:$B$101,MATCH('Horses'!$A85,'Participants'!$G$2:$G$101,0)),"Unassigned"))</f>
        <v/>
      </c>
      <c r="F85" s="16">
        <f>IF('Horses'!$A85="","",IF(COUNTIF('Participants'!$G$2:$G$101,'Horses'!$A85)&gt;0,"Yes","No"))</f>
        <v/>
      </c>
    </row>
    <row r="86">
      <c r="A86" s="12" t="n"/>
      <c r="B86" s="3" t="n"/>
      <c r="C86" s="12" t="n"/>
      <c r="D86" s="3" t="n"/>
      <c r="E86" s="14">
        <f>IF('Horses'!$A86="","",IFERROR(INDEX('Participants'!$B$2:$B$101,MATCH('Horses'!$A86,'Participants'!$G$2:$G$101,0)),"Unassigned"))</f>
        <v/>
      </c>
      <c r="F86" s="11">
        <f>IF('Horses'!$A86="","",IF(COUNTIF('Participants'!$G$2:$G$101,'Horses'!$A86)&gt;0,"Yes","No"))</f>
        <v/>
      </c>
    </row>
    <row r="87">
      <c r="A87" s="12" t="n"/>
      <c r="B87" s="3" t="n"/>
      <c r="C87" s="12" t="n"/>
      <c r="D87" s="3" t="n"/>
      <c r="E87" s="9">
        <f>IF('Horses'!$A87="","",IFERROR(INDEX('Participants'!$B$2:$B$101,MATCH('Horses'!$A87,'Participants'!$G$2:$G$101,0)),"Unassigned"))</f>
        <v/>
      </c>
      <c r="F87" s="16">
        <f>IF('Horses'!$A87="","",IF(COUNTIF('Participants'!$G$2:$G$101,'Horses'!$A87)&gt;0,"Yes","No"))</f>
        <v/>
      </c>
    </row>
    <row r="88">
      <c r="A88" s="12" t="n"/>
      <c r="B88" s="3" t="n"/>
      <c r="C88" s="12" t="n"/>
      <c r="D88" s="3" t="n"/>
      <c r="E88" s="14">
        <f>IF('Horses'!$A88="","",IFERROR(INDEX('Participants'!$B$2:$B$101,MATCH('Horses'!$A88,'Participants'!$G$2:$G$101,0)),"Unassigned"))</f>
        <v/>
      </c>
      <c r="F88" s="11">
        <f>IF('Horses'!$A88="","",IF(COUNTIF('Participants'!$G$2:$G$101,'Horses'!$A88)&gt;0,"Yes","No"))</f>
        <v/>
      </c>
    </row>
    <row r="89">
      <c r="A89" s="12" t="n"/>
      <c r="B89" s="3" t="n"/>
      <c r="C89" s="12" t="n"/>
      <c r="D89" s="3" t="n"/>
      <c r="E89" s="9">
        <f>IF('Horses'!$A89="","",IFERROR(INDEX('Participants'!$B$2:$B$101,MATCH('Horses'!$A89,'Participants'!$G$2:$G$101,0)),"Unassigned"))</f>
        <v/>
      </c>
      <c r="F89" s="16">
        <f>IF('Horses'!$A89="","",IF(COUNTIF('Participants'!$G$2:$G$101,'Horses'!$A89)&gt;0,"Yes","No"))</f>
        <v/>
      </c>
    </row>
    <row r="90">
      <c r="A90" s="12" t="n"/>
      <c r="B90" s="3" t="n"/>
      <c r="C90" s="12" t="n"/>
      <c r="D90" s="3" t="n"/>
      <c r="E90" s="14">
        <f>IF('Horses'!$A90="","",IFERROR(INDEX('Participants'!$B$2:$B$101,MATCH('Horses'!$A90,'Participants'!$G$2:$G$101,0)),"Unassigned"))</f>
        <v/>
      </c>
      <c r="F90" s="11">
        <f>IF('Horses'!$A90="","",IF(COUNTIF('Participants'!$G$2:$G$101,'Horses'!$A90)&gt;0,"Yes","No"))</f>
        <v/>
      </c>
    </row>
    <row r="91">
      <c r="A91" s="12" t="n"/>
      <c r="B91" s="3" t="n"/>
      <c r="C91" s="12" t="n"/>
      <c r="D91" s="3" t="n"/>
      <c r="E91" s="9">
        <f>IF('Horses'!$A91="","",IFERROR(INDEX('Participants'!$B$2:$B$101,MATCH('Horses'!$A91,'Participants'!$G$2:$G$101,0)),"Unassigned"))</f>
        <v/>
      </c>
      <c r="F91" s="16">
        <f>IF('Horses'!$A91="","",IF(COUNTIF('Participants'!$G$2:$G$101,'Horses'!$A91)&gt;0,"Yes","No"))</f>
        <v/>
      </c>
    </row>
    <row r="92">
      <c r="A92" s="12" t="n"/>
      <c r="B92" s="3" t="n"/>
      <c r="C92" s="12" t="n"/>
      <c r="D92" s="3" t="n"/>
      <c r="E92" s="14">
        <f>IF('Horses'!$A92="","",IFERROR(INDEX('Participants'!$B$2:$B$101,MATCH('Horses'!$A92,'Participants'!$G$2:$G$101,0)),"Unassigned"))</f>
        <v/>
      </c>
      <c r="F92" s="11">
        <f>IF('Horses'!$A92="","",IF(COUNTIF('Participants'!$G$2:$G$101,'Horses'!$A92)&gt;0,"Yes","No"))</f>
        <v/>
      </c>
    </row>
    <row r="93">
      <c r="A93" s="12" t="n"/>
      <c r="B93" s="3" t="n"/>
      <c r="C93" s="12" t="n"/>
      <c r="D93" s="3" t="n"/>
      <c r="E93" s="9">
        <f>IF('Horses'!$A93="","",IFERROR(INDEX('Participants'!$B$2:$B$101,MATCH('Horses'!$A93,'Participants'!$G$2:$G$101,0)),"Unassigned"))</f>
        <v/>
      </c>
      <c r="F93" s="16">
        <f>IF('Horses'!$A93="","",IF(COUNTIF('Participants'!$G$2:$G$101,'Horses'!$A93)&gt;0,"Yes","No"))</f>
        <v/>
      </c>
    </row>
    <row r="94">
      <c r="A94" s="12" t="n"/>
      <c r="B94" s="3" t="n"/>
      <c r="C94" s="12" t="n"/>
      <c r="D94" s="3" t="n"/>
      <c r="E94" s="14">
        <f>IF('Horses'!$A94="","",IFERROR(INDEX('Participants'!$B$2:$B$101,MATCH('Horses'!$A94,'Participants'!$G$2:$G$101,0)),"Unassigned"))</f>
        <v/>
      </c>
      <c r="F94" s="11">
        <f>IF('Horses'!$A94="","",IF(COUNTIF('Participants'!$G$2:$G$101,'Horses'!$A94)&gt;0,"Yes","No"))</f>
        <v/>
      </c>
    </row>
    <row r="95">
      <c r="A95" s="12" t="n"/>
      <c r="B95" s="3" t="n"/>
      <c r="C95" s="12" t="n"/>
      <c r="D95" s="3" t="n"/>
      <c r="E95" s="9">
        <f>IF('Horses'!$A95="","",IFERROR(INDEX('Participants'!$B$2:$B$101,MATCH('Horses'!$A95,'Participants'!$G$2:$G$101,0)),"Unassigned"))</f>
        <v/>
      </c>
      <c r="F95" s="16">
        <f>IF('Horses'!$A95="","",IF(COUNTIF('Participants'!$G$2:$G$101,'Horses'!$A95)&gt;0,"Yes","No"))</f>
        <v/>
      </c>
    </row>
    <row r="96">
      <c r="A96" s="12" t="n"/>
      <c r="B96" s="3" t="n"/>
      <c r="C96" s="12" t="n"/>
      <c r="D96" s="3" t="n"/>
      <c r="E96" s="14">
        <f>IF('Horses'!$A96="","",IFERROR(INDEX('Participants'!$B$2:$B$101,MATCH('Horses'!$A96,'Participants'!$G$2:$G$101,0)),"Unassigned"))</f>
        <v/>
      </c>
      <c r="F96" s="11">
        <f>IF('Horses'!$A96="","",IF(COUNTIF('Participants'!$G$2:$G$101,'Horses'!$A96)&gt;0,"Yes","No"))</f>
        <v/>
      </c>
    </row>
    <row r="97">
      <c r="A97" s="12" t="n"/>
      <c r="B97" s="3" t="n"/>
      <c r="C97" s="12" t="n"/>
      <c r="D97" s="3" t="n"/>
      <c r="E97" s="9">
        <f>IF('Horses'!$A97="","",IFERROR(INDEX('Participants'!$B$2:$B$101,MATCH('Horses'!$A97,'Participants'!$G$2:$G$101,0)),"Unassigned"))</f>
        <v/>
      </c>
      <c r="F97" s="16">
        <f>IF('Horses'!$A97="","",IF(COUNTIF('Participants'!$G$2:$G$101,'Horses'!$A97)&gt;0,"Yes","No"))</f>
        <v/>
      </c>
    </row>
    <row r="98">
      <c r="A98" s="12" t="n"/>
      <c r="B98" s="3" t="n"/>
      <c r="C98" s="12" t="n"/>
      <c r="D98" s="3" t="n"/>
      <c r="E98" s="14">
        <f>IF('Horses'!$A98="","",IFERROR(INDEX('Participants'!$B$2:$B$101,MATCH('Horses'!$A98,'Participants'!$G$2:$G$101,0)),"Unassigned"))</f>
        <v/>
      </c>
      <c r="F98" s="11">
        <f>IF('Horses'!$A98="","",IF(COUNTIF('Participants'!$G$2:$G$101,'Horses'!$A98)&gt;0,"Yes","No"))</f>
        <v/>
      </c>
    </row>
    <row r="99">
      <c r="A99" s="12" t="n"/>
      <c r="B99" s="3" t="n"/>
      <c r="C99" s="12" t="n"/>
      <c r="D99" s="3" t="n"/>
      <c r="E99" s="9">
        <f>IF('Horses'!$A99="","",IFERROR(INDEX('Participants'!$B$2:$B$101,MATCH('Horses'!$A99,'Participants'!$G$2:$G$101,0)),"Unassigned"))</f>
        <v/>
      </c>
      <c r="F99" s="16">
        <f>IF('Horses'!$A99="","",IF(COUNTIF('Participants'!$G$2:$G$101,'Horses'!$A99)&gt;0,"Yes","No"))</f>
        <v/>
      </c>
    </row>
    <row r="100">
      <c r="A100" s="12" t="n"/>
      <c r="B100" s="3" t="n"/>
      <c r="C100" s="12" t="n"/>
      <c r="D100" s="3" t="n"/>
      <c r="E100" s="14">
        <f>IF('Horses'!$A100="","",IFERROR(INDEX('Participants'!$B$2:$B$101,MATCH('Horses'!$A100,'Participants'!$G$2:$G$101,0)),"Unassigned"))</f>
        <v/>
      </c>
      <c r="F100" s="11">
        <f>IF('Horses'!$A100="","",IF(COUNTIF('Participants'!$G$2:$G$101,'Horses'!$A100)&gt;0,"Yes","No"))</f>
        <v/>
      </c>
    </row>
    <row r="101">
      <c r="A101" s="12" t="n"/>
      <c r="B101" s="3" t="n"/>
      <c r="C101" s="12" t="n"/>
      <c r="D101" s="3" t="n"/>
      <c r="E101" s="9">
        <f>IF('Horses'!$A101="","",IFERROR(INDEX('Participants'!$B$2:$B$101,MATCH('Horses'!$A101,'Participants'!$G$2:$G$101,0)),"Unassigned"))</f>
        <v/>
      </c>
      <c r="F101" s="16">
        <f>IF('Horses'!$A101="","",IF(COUNTIF('Participants'!$G$2:$G$101,'Horses'!$A101)&gt;0,"Yes","No"))</f>
        <v/>
      </c>
    </row>
  </sheetData>
  <autoFilter ref="A1:F101"/>
  <conditionalFormatting sqref="A2:F101">
    <cfRule type="expression" priority="1" dxfId="1">
      <formula>AND($A2&lt;&gt;"",COUNTIF('Participants'!$G$2:$G$101,$A2)&gt;1)</formula>
    </cfRule>
  </conditionalFormatting>
  <conditionalFormatting sqref="F2:F101">
    <cfRule type="expression" priority="2" dxfId="0">
      <formula>$F2="Yes"</formula>
    </cfRule>
  </conditionalFormatting>
  <dataValidations count="3">
    <dataValidation sqref="A2:A101" showErrorMessage="1" showInputMessage="1" allowBlank="1" type="whole" operator="between">
      <formula1>1</formula1>
      <formula2>24</formula2>
    </dataValidation>
    <dataValidation sqref="C2:C101" showErrorMessage="1" showInputMessage="1" allowBlank="1" type="whole" operator="between">
      <formula1>1</formula1>
      <formula2>24</formula2>
    </dataValidation>
    <dataValidation sqref="D2:D101" showErrorMessage="1" showInputMessage="1" allowBlank="1" type="list">
      <formula1>"Confirmed,Reserve,Scratched"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50"/>
  <sheetViews>
    <sheetView showGridLines="0" zoomScale="90" zoomScaleNormal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.48" customWidth="1" min="1" max="1"/>
    <col width="47" customWidth="1" min="2" max="2"/>
    <col width="14" customWidth="1" min="3" max="3"/>
    <col width="20" customWidth="1" min="4" max="4"/>
    <col width="3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 ht="28" customHeight="1">
      <c r="A1" s="47" t="inlineStr">
        <is>
          <t>Melbourne Cup Sweep Dashboard 2026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33" t="n"/>
    </row>
    <row r="2">
      <c r="A2" s="48" t="inlineStr">
        <is>
          <t>Total entries</t>
        </is>
      </c>
      <c r="B2" s="49">
        <f>COUNTA('Participants'!$B$2:$B$101)</f>
        <v/>
      </c>
      <c r="D2" s="50" t="inlineStr">
        <is>
          <t>Payment status</t>
        </is>
      </c>
      <c r="E2" s="50" t="inlineStr">
        <is>
          <t>Entries</t>
        </is>
      </c>
    </row>
    <row r="3">
      <c r="A3" s="48" t="inlineStr">
        <is>
          <t>Paid entries</t>
        </is>
      </c>
      <c r="B3" s="51">
        <f>COUNTIF('Participants'!$E$2:$E$101,"Yes")</f>
        <v/>
      </c>
      <c r="D3" s="52" t="inlineStr">
        <is>
          <t>Paid</t>
        </is>
      </c>
      <c r="E3" s="53">
        <f>'Dashboard'!$B$3</f>
        <v/>
      </c>
    </row>
    <row r="4">
      <c r="A4" s="48" t="inlineStr">
        <is>
          <t>Outstanding payments</t>
        </is>
      </c>
      <c r="B4" s="49">
        <f>COUNTIF('Participants'!$E$2:$E$101,"No")</f>
        <v/>
      </c>
      <c r="D4" s="54" t="inlineStr">
        <is>
          <t>Outstanding</t>
        </is>
      </c>
      <c r="E4" s="55">
        <f>'Dashboard'!$B$4</f>
        <v/>
      </c>
    </row>
    <row r="5">
      <c r="A5" s="48" t="inlineStr">
        <is>
          <t>Paid percentage</t>
        </is>
      </c>
      <c r="B5" s="56">
        <f>IFERROR('Dashboard'!$B$3/'Dashboard'!$B$2,0)</f>
        <v/>
      </c>
    </row>
    <row r="6">
      <c r="A6" s="48" t="inlineStr">
        <is>
          <t>Total pool</t>
        </is>
      </c>
      <c r="B6" s="57">
        <f>'Sweep Setup'!$B$6</f>
        <v/>
      </c>
    </row>
    <row r="7">
      <c r="A7" s="48" t="inlineStr">
        <is>
          <t>Prize pool distributed</t>
        </is>
      </c>
      <c r="B7" s="58">
        <f>SUM('Participants'!$L$2:$L$101)</f>
        <v/>
      </c>
      <c r="D7" s="50" t="inlineStr">
        <is>
          <t>Prize position</t>
        </is>
      </c>
      <c r="E7" s="50" t="inlineStr">
        <is>
          <t>Prize amount</t>
        </is>
      </c>
    </row>
    <row r="8">
      <c r="A8" s="48" t="inlineStr">
        <is>
          <t>Unassigned horses</t>
        </is>
      </c>
      <c r="B8" s="49">
        <f>COUNTIF('Horses'!$F$2:$F$101,"No")</f>
        <v/>
      </c>
      <c r="D8" s="54" t="inlineStr">
        <is>
          <t>Winner</t>
        </is>
      </c>
      <c r="E8" s="59">
        <f>'Sweep Setup'!$B$10</f>
        <v/>
      </c>
    </row>
    <row r="9">
      <c r="A9" s="48" t="inlineStr">
        <is>
          <t>Average entry value</t>
        </is>
      </c>
      <c r="B9" s="58">
        <f>IFERROR(AVERAGE('Participants'!$L$2:$L$101),0)</f>
        <v/>
      </c>
      <c r="D9" s="52" t="inlineStr">
        <is>
          <t>Second</t>
        </is>
      </c>
      <c r="E9" s="60">
        <f>'Sweep Setup'!$B$11</f>
        <v/>
      </c>
    </row>
    <row r="10">
      <c r="D10" s="54" t="inlineStr">
        <is>
          <t>Third</t>
        </is>
      </c>
      <c r="E10" s="59">
        <f>'Sweep Setup'!$B$12</f>
        <v/>
      </c>
    </row>
    <row r="11"/>
    <row r="12">
      <c r="A12" s="61" t="inlineStr">
        <is>
          <t>Instructions</t>
        </is>
      </c>
    </row>
    <row r="13" ht="32" customHeight="1">
      <c r="A13" s="48" t="inlineStr">
        <is>
          <t>1. Enter participants</t>
        </is>
      </c>
      <c r="B13" s="62" t="inlineStr">
        <is>
          <t>Add names, cities and contact details in the Participants sheet. Yellow cells are editable.</t>
        </is>
      </c>
      <c r="D13" s="50" t="inlineStr">
        <is>
          <t>Australian city</t>
        </is>
      </c>
      <c r="E13" s="50" t="inlineStr">
        <is>
          <t>Participants</t>
        </is>
      </c>
    </row>
    <row r="14" ht="32" customHeight="1">
      <c r="A14" s="48" t="inlineStr">
        <is>
          <t>2. Record payments</t>
        </is>
      </c>
      <c r="B14" s="63" t="inlineStr">
        <is>
          <t>Select Yes or No in Paid? and enter the payment date when payment is received.</t>
        </is>
      </c>
      <c r="D14" s="54" t="inlineStr">
        <is>
          <t>Sydney</t>
        </is>
      </c>
      <c r="E14" s="55">
        <f>COUNTIF('Participants'!$C$2:$C$101,'Dashboard'!$D14)</f>
        <v/>
      </c>
    </row>
    <row r="15" ht="32" customHeight="1">
      <c r="A15" s="48" t="inlineStr">
        <is>
          <t>3. Assign horses</t>
        </is>
      </c>
      <c r="B15" s="62" t="inlineStr">
        <is>
          <t>Select an available horse number in Participants. Horse name and barrier update automatically.</t>
        </is>
      </c>
      <c r="D15" s="52" t="inlineStr">
        <is>
          <t>Melbourne</t>
        </is>
      </c>
      <c r="E15" s="53">
        <f>COUNTIF('Participants'!$C$2:$C$101,'Dashboard'!$D15)</f>
        <v/>
      </c>
    </row>
    <row r="16" ht="32" customHeight="1">
      <c r="A16" s="48" t="inlineStr">
        <is>
          <t>4. Update results</t>
        </is>
      </c>
      <c r="B16" s="63" t="inlineStr">
        <is>
          <t>Enter the finish position after the race. Winner, prize and payment summaries update automatically.</t>
        </is>
      </c>
      <c r="D16" s="54" t="inlineStr">
        <is>
          <t>Brisbane</t>
        </is>
      </c>
      <c r="E16" s="55">
        <f>COUNTIF('Participants'!$C$2:$C$101,'Dashboard'!$D16)</f>
        <v/>
      </c>
    </row>
    <row r="17" ht="32" customHeight="1">
      <c r="A17" s="48" t="inlineStr">
        <is>
          <t>5. Maintain the field</t>
        </is>
      </c>
      <c r="B17" s="62" t="inlineStr">
        <is>
          <t>Update horse names, barriers and race status in Horses when the official field is confirmed.</t>
        </is>
      </c>
      <c r="D17" s="52" t="inlineStr">
        <is>
          <t>Perth</t>
        </is>
      </c>
      <c r="E17" s="53">
        <f>COUNTIF('Participants'!$C$2:$C$101,'Dashboard'!$D17)</f>
        <v/>
      </c>
    </row>
    <row r="18">
      <c r="D18" s="54" t="inlineStr">
        <is>
          <t>Adelaide</t>
        </is>
      </c>
      <c r="E18" s="55">
        <f>COUNTIF('Participants'!$C$2:$C$101,'Dashboard'!$D18)</f>
        <v/>
      </c>
    </row>
    <row r="19">
      <c r="D19" s="52" t="inlineStr">
        <is>
          <t>Gold Coast</t>
        </is>
      </c>
      <c r="E19" s="53">
        <f>COUNTIF('Participants'!$C$2:$C$101,'Dashboard'!$D19)</f>
        <v/>
      </c>
    </row>
    <row r="20">
      <c r="D20" s="54" t="inlineStr">
        <is>
          <t>Newcastle</t>
        </is>
      </c>
      <c r="E20" s="55">
        <f>COUNTIF('Participants'!$C$2:$C$101,'Dashboard'!$D20)</f>
        <v/>
      </c>
    </row>
    <row r="21">
      <c r="D21" s="52" t="inlineStr">
        <is>
          <t>Canberra</t>
        </is>
      </c>
      <c r="E21" s="53">
        <f>COUNTIF('Participants'!$C$2:$C$101,'Dashboard'!$D21)</f>
        <v/>
      </c>
    </row>
    <row r="22">
      <c r="D22" s="54" t="inlineStr">
        <is>
          <t>Hobart</t>
        </is>
      </c>
      <c r="E22" s="55">
        <f>COUNTIF('Participants'!$C$2:$C$101,'Dashboard'!$D22)</f>
        <v/>
      </c>
    </row>
    <row r="23">
      <c r="D23" s="52" t="inlineStr">
        <is>
          <t>Wollongong</t>
        </is>
      </c>
      <c r="E23" s="53">
        <f>COUNTIF('Participants'!$C$2:$C$101,'Dashboard'!$D23)</f>
        <v/>
      </c>
    </row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</sheetData>
  <mergeCells count="1">
    <mergeCell ref="A1:J1"/>
  </mergeCells>
  <conditionalFormatting sqref="B3">
    <cfRule type="expression" priority="1" dxfId="0">
      <formula>B3&gt;0</formula>
    </cfRule>
  </conditionalFormatting>
  <conditionalFormatting sqref="B4">
    <cfRule type="expression" priority="2" dxfId="1">
      <formula>B4&gt;0</formula>
    </cfRule>
  </conditionalFormatting>
  <conditionalFormatting sqref="B8">
    <cfRule type="expression" priority="3" dxfId="1">
      <formula>B8&gt;0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2026-09-07T07:45:47Z</dcterms:created>
  <dcterms:modified xmlns:dcterms="http://purl.org/dc/terms/" xmlns:xsi="http://www.w3.org/2001/XMLSchema-instance" xsi:type="dcterms:W3CDTF">2026-09-07T07:45:47Z</dcterms:modified>
</cp:coreProperties>
</file>