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structions" sheetId="1" state="visible" r:id="rId1"/>
    <sheet xmlns:r="http://schemas.openxmlformats.org/officeDocument/2006/relationships" name="Match Tracker" sheetId="2" state="visible" r:id="rId2"/>
    <sheet xmlns:r="http://schemas.openxmlformats.org/officeDocument/2006/relationships" name="Leaderboard" sheetId="3" state="visible" r:id="rId3"/>
  </sheets>
  <definedNames>
    <definedName name="_xlnm.Print_Area" localSheetId="0">'Instructions'!$A$1:$B$20</definedName>
    <definedName name="_xlnm._FilterDatabase" localSheetId="1" hidden="1">'Match Tracker'!$A$1:$V$101</definedName>
    <definedName name="_xlnm.Print_Area" localSheetId="1">'Match Tracker'!$A$1:$V$12</definedName>
    <definedName name="_xlnm._FilterDatabase" localSheetId="2" hidden="1">'Leaderboard'!$A$1:$I$5</definedName>
    <definedName name="_xlnm.Print_Area" localSheetId="2">'Leaderboard'!$A$1:$L$41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DD/MM/YYYY"/>
    <numFmt numFmtId="165" formatCode="0.0%"/>
    <numFmt numFmtId="166" formatCode="$#,##0.00"/>
  </numFmts>
  <fonts count="5">
    <font>
      <name val="Calibri"/>
      <family val="2"/>
      <color theme="1"/>
      <sz val="11"/>
      <scheme val="minor"/>
    </font>
    <font>
      <name val="Aptos Display"/>
      <b val="1"/>
      <color rgb="00FFFFFF"/>
      <sz val="16"/>
    </font>
    <font>
      <name val="Aptos"/>
      <b val="1"/>
      <color rgb="00FFFFFF"/>
      <sz val="11"/>
    </font>
    <font>
      <name val="Aptos"/>
      <color rgb="001F2937"/>
      <sz val="10"/>
    </font>
    <font>
      <name val="Aptos"/>
      <b val="1"/>
      <color rgb="001F2937"/>
      <sz val="10"/>
    </font>
  </fonts>
  <fills count="9">
    <fill>
      <patternFill/>
    </fill>
    <fill>
      <patternFill patternType="gray125"/>
    </fill>
    <fill>
      <patternFill patternType="solid">
        <fgColor rgb="001E293B"/>
      </patternFill>
    </fill>
    <fill>
      <patternFill patternType="solid">
        <fgColor rgb="00006A4E"/>
      </patternFill>
    </fill>
    <fill>
      <patternFill patternType="solid">
        <fgColor rgb="00FFFFFF"/>
      </patternFill>
    </fill>
    <fill>
      <patternFill patternType="solid">
        <fgColor rgb="00FFFBEB"/>
      </patternFill>
    </fill>
    <fill>
      <patternFill patternType="solid">
        <fgColor rgb="00DCFCE7"/>
      </patternFill>
    </fill>
    <fill>
      <patternFill patternType="solid">
        <fgColor rgb="00FEE2E2"/>
      </patternFill>
    </fill>
    <fill>
      <patternFill patternType="solid">
        <fgColor rgb="00F8FAFC"/>
      </patternFill>
    </fill>
  </fills>
  <borders count="6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  <border>
      <left/>
      <right/>
      <top style="thin">
        <color rgb="00D1D5DB"/>
      </top>
      <bottom/>
      <diagonal/>
    </border>
    <border>
      <left/>
      <right style="thin">
        <color rgb="00D1D5DB"/>
      </right>
      <top style="thin">
        <color rgb="00D1D5DB"/>
      </top>
      <bottom/>
      <diagonal/>
    </border>
    <border>
      <left/>
      <right/>
      <top style="thin">
        <color rgb="00D1D5DB"/>
      </top>
      <bottom style="thin">
        <color rgb="00D1D5DB"/>
      </bottom>
      <diagonal/>
    </border>
    <border>
      <left/>
      <right style="thin">
        <color rgb="00D1D5DB"/>
      </right>
      <top style="thin">
        <color rgb="00D1D5DB"/>
      </top>
      <bottom style="thin">
        <color rgb="00D1D5DB"/>
      </bottom>
      <diagonal/>
    </border>
  </borders>
  <cellStyleXfs count="1">
    <xf numFmtId="0" fontId="0" fillId="0" borderId="0"/>
  </cellStyleXfs>
  <cellXfs count="63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top" wrapText="1"/>
    </xf>
    <xf numFmtId="0" fontId="3" fillId="4" borderId="1" applyAlignment="1" pivotButton="0" quotePrefix="0" xfId="0">
      <alignment horizontal="left" vertical="top" wrapText="1"/>
    </xf>
    <xf numFmtId="0" fontId="0" fillId="0" borderId="1" pivotButton="0" quotePrefix="0" xfId="0"/>
    <xf numFmtId="0" fontId="3" fillId="5" borderId="1" applyAlignment="1" pivotButton="0" quotePrefix="0" xfId="0">
      <alignment horizontal="left" vertical="top" wrapText="1"/>
    </xf>
    <xf numFmtId="0" fontId="4" fillId="5" borderId="1" applyAlignment="1" pivotButton="0" quotePrefix="0" xfId="0">
      <alignment horizontal="left" vertical="top" wrapText="1"/>
    </xf>
    <xf numFmtId="0" fontId="4" fillId="6" borderId="1" applyAlignment="1" pivotButton="0" quotePrefix="0" xfId="0">
      <alignment horizontal="left" vertical="top" wrapText="1"/>
    </xf>
    <xf numFmtId="0" fontId="4" fillId="7" borderId="1" applyAlignment="1" pivotButton="0" quotePrefix="0" xfId="0">
      <alignment horizontal="left" vertical="top" wrapText="1"/>
    </xf>
    <xf numFmtId="0" fontId="2" fillId="2" borderId="1" applyAlignment="1" pivotButton="0" quotePrefix="0" xfId="0">
      <alignment horizontal="center" vertical="center"/>
    </xf>
    <xf numFmtId="0" fontId="3" fillId="5" borderId="1" applyAlignment="1" pivotButton="0" quotePrefix="0" xfId="0">
      <alignment horizontal="center" vertical="center"/>
    </xf>
    <xf numFmtId="164" fontId="3" fillId="5" borderId="1" applyAlignment="1" pivotButton="0" quotePrefix="0" xfId="0">
      <alignment horizontal="center" vertical="center"/>
    </xf>
    <xf numFmtId="0" fontId="3" fillId="5" borderId="1" applyAlignment="1" pivotButton="0" quotePrefix="0" xfId="0">
      <alignment horizontal="left" vertical="center"/>
    </xf>
    <xf numFmtId="1" fontId="3" fillId="5" borderId="1" applyAlignment="1" pivotButton="0" quotePrefix="0" xfId="0">
      <alignment horizontal="center" vertical="center"/>
    </xf>
    <xf numFmtId="0" fontId="3" fillId="8" borderId="1" applyAlignment="1" pivotButton="0" quotePrefix="0" xfId="0">
      <alignment horizontal="center" vertical="center"/>
    </xf>
    <xf numFmtId="165" fontId="3" fillId="8" borderId="1" applyAlignment="1" pivotButton="0" quotePrefix="0" xfId="0">
      <alignment horizontal="center" vertical="center"/>
    </xf>
    <xf numFmtId="0" fontId="3" fillId="4" borderId="1" applyAlignment="1" pivotButton="0" quotePrefix="0" xfId="0">
      <alignment horizontal="center" vertical="center"/>
    </xf>
    <xf numFmtId="165" fontId="3" fillId="4" borderId="1" applyAlignment="1" pivotButton="0" quotePrefix="0" xfId="0">
      <alignment horizontal="center" vertical="center"/>
    </xf>
    <xf numFmtId="0" fontId="2" fillId="3" borderId="1" applyAlignment="1" pivotButton="0" quotePrefix="0" xfId="0">
      <alignment horizontal="center" vertical="center"/>
    </xf>
    <xf numFmtId="0" fontId="3" fillId="8" borderId="1" applyAlignment="1" pivotButton="0" quotePrefix="0" xfId="0">
      <alignment horizontal="left" vertical="center"/>
    </xf>
    <xf numFmtId="166" fontId="3" fillId="8" borderId="1" applyAlignment="1" pivotButton="0" quotePrefix="0" xfId="0">
      <alignment horizontal="center" vertical="center"/>
    </xf>
    <xf numFmtId="166" fontId="4" fillId="5" borderId="1" applyAlignment="1" pivotButton="0" quotePrefix="0" xfId="0">
      <alignment horizontal="center" vertical="center"/>
    </xf>
    <xf numFmtId="0" fontId="3" fillId="4" borderId="1" applyAlignment="1" pivotButton="0" quotePrefix="0" xfId="0">
      <alignment horizontal="left" vertical="center"/>
    </xf>
    <xf numFmtId="166" fontId="3" fillId="4" borderId="1" applyAlignment="1" pivotButton="0" quotePrefix="0" xfId="0">
      <alignment horizontal="center" vertical="center"/>
    </xf>
    <xf numFmtId="0" fontId="4" fillId="8" borderId="1" applyAlignment="1" pivotButton="0" quotePrefix="0" xfId="0">
      <alignment horizontal="left" vertical="center"/>
    </xf>
    <xf numFmtId="0" fontId="4" fillId="4" borderId="1" applyAlignment="1" pivotButton="0" quotePrefix="0" xfId="0">
      <alignment horizontal="center" vertical="center"/>
    </xf>
    <xf numFmtId="165" fontId="4" fillId="4" borderId="1" applyAlignment="1" pivotButton="0" quotePrefix="0" xfId="0">
      <alignment horizontal="center" vertical="center"/>
    </xf>
    <xf numFmtId="166" fontId="4" fillId="4" borderId="1" applyAlignment="1" pivotButton="0" quotePrefix="0" xfId="0">
      <alignment horizontal="center" vertical="center"/>
    </xf>
    <xf numFmtId="0" fontId="0" fillId="0" borderId="4" pivotButton="0" quotePrefix="0" xfId="0"/>
    <xf numFmtId="0" fontId="0" fillId="0" borderId="5" pivotButton="0" quotePrefix="0" xfId="0"/>
    <xf numFmtId="164" fontId="3" fillId="5" borderId="1" applyAlignment="1" pivotButton="0" quotePrefix="0" xfId="0">
      <alignment horizontal="center" vertical="center"/>
    </xf>
    <xf numFmtId="165" fontId="3" fillId="8" borderId="1" applyAlignment="1" pivotButton="0" quotePrefix="0" xfId="0">
      <alignment horizontal="center" vertical="center"/>
    </xf>
    <xf numFmtId="165" fontId="3" fillId="4" borderId="1" applyAlignment="1" pivotButton="0" quotePrefix="0" xfId="0">
      <alignment horizontal="center" vertical="center"/>
    </xf>
    <xf numFmtId="166" fontId="3" fillId="8" borderId="1" applyAlignment="1" pivotButton="0" quotePrefix="0" xfId="0">
      <alignment horizontal="center" vertical="center"/>
    </xf>
    <xf numFmtId="166" fontId="4" fillId="5" borderId="1" applyAlignment="1" pivotButton="0" quotePrefix="0" xfId="0">
      <alignment horizontal="center" vertical="center"/>
    </xf>
    <xf numFmtId="166" fontId="3" fillId="4" borderId="1" applyAlignment="1" pivotButton="0" quotePrefix="0" xfId="0">
      <alignment horizontal="center" vertical="center"/>
    </xf>
    <xf numFmtId="165" fontId="4" fillId="4" borderId="1" applyAlignment="1" pivotButton="0" quotePrefix="0" xfId="0">
      <alignment horizontal="center" vertical="center"/>
    </xf>
    <xf numFmtId="166" fontId="4" fillId="4" borderId="1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 wrapText="1"/>
    </xf>
    <xf numFmtId="0" fontId="2" fillId="3" borderId="1" applyAlignment="1" pivotButton="0" quotePrefix="0" xfId="0">
      <alignment horizontal="left" vertical="center" wrapText="1"/>
    </xf>
    <xf numFmtId="0" fontId="3" fillId="4" borderId="1" applyAlignment="1" pivotButton="0" quotePrefix="0" xfId="0">
      <alignment horizontal="left" vertical="center" wrapText="1"/>
    </xf>
    <xf numFmtId="0" fontId="3" fillId="5" borderId="1" applyAlignment="1" pivotButton="0" quotePrefix="0" xfId="0">
      <alignment horizontal="left" vertical="center" wrapText="1"/>
    </xf>
    <xf numFmtId="0" fontId="4" fillId="5" borderId="1" applyAlignment="1" pivotButton="0" quotePrefix="0" xfId="0">
      <alignment horizontal="left" vertical="center" wrapText="1"/>
    </xf>
    <xf numFmtId="0" fontId="4" fillId="6" borderId="1" applyAlignment="1" pivotButton="0" quotePrefix="0" xfId="0">
      <alignment horizontal="left" vertical="center" wrapText="1"/>
    </xf>
    <xf numFmtId="0" fontId="4" fillId="7" borderId="1" applyAlignment="1" pivotButton="0" quotePrefix="0" xfId="0">
      <alignment horizontal="left" vertical="center" wrapText="1"/>
    </xf>
    <xf numFmtId="0" fontId="2" fillId="2" borderId="1" applyAlignment="1" pivotButton="0" quotePrefix="0" xfId="0">
      <alignment horizontal="center" vertical="center" wrapText="1" shrinkToFit="1"/>
    </xf>
    <xf numFmtId="10" fontId="3" fillId="8" borderId="1" applyAlignment="1" pivotButton="0" quotePrefix="0" xfId="0">
      <alignment horizontal="center" vertical="center"/>
    </xf>
    <xf numFmtId="10" fontId="3" fillId="4" borderId="1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 wrapText="1"/>
    </xf>
    <xf numFmtId="0" fontId="2" fillId="3" borderId="1" applyAlignment="1" pivotButton="0" quotePrefix="0" xfId="0">
      <alignment horizontal="center" vertical="center" wrapText="1"/>
    </xf>
    <xf numFmtId="0" fontId="3" fillId="8" borderId="1" applyAlignment="1" pivotButton="0" quotePrefix="0" xfId="0">
      <alignment horizontal="center" vertical="center" wrapText="1"/>
    </xf>
    <xf numFmtId="0" fontId="3" fillId="8" borderId="1" applyAlignment="1" pivotButton="0" quotePrefix="0" xfId="0">
      <alignment horizontal="left" vertical="center" wrapText="1"/>
    </xf>
    <xf numFmtId="10" fontId="3" fillId="8" borderId="1" applyAlignment="1" pivotButton="0" quotePrefix="0" xfId="0">
      <alignment horizontal="center" vertical="center" wrapText="1"/>
    </xf>
    <xf numFmtId="166" fontId="3" fillId="8" borderId="1" applyAlignment="1" pivotButton="0" quotePrefix="0" xfId="0">
      <alignment horizontal="center" vertical="center" wrapText="1"/>
    </xf>
    <xf numFmtId="166" fontId="4" fillId="5" borderId="1" applyAlignment="1" pivotButton="0" quotePrefix="0" xfId="0">
      <alignment horizontal="center" vertical="center" wrapText="1"/>
    </xf>
    <xf numFmtId="0" fontId="3" fillId="4" borderId="1" applyAlignment="1" pivotButton="0" quotePrefix="0" xfId="0">
      <alignment horizontal="center" vertical="center" wrapText="1"/>
    </xf>
    <xf numFmtId="10" fontId="3" fillId="4" borderId="1" applyAlignment="1" pivotButton="0" quotePrefix="0" xfId="0">
      <alignment horizontal="center" vertical="center" wrapText="1"/>
    </xf>
    <xf numFmtId="166" fontId="3" fillId="4" borderId="1" applyAlignment="1" pivotButton="0" quotePrefix="0" xfId="0">
      <alignment horizontal="center" vertical="center" wrapText="1"/>
    </xf>
    <xf numFmtId="0" fontId="4" fillId="8" borderId="1" applyAlignment="1" pivotButton="0" quotePrefix="0" xfId="0">
      <alignment horizontal="left" vertical="center" wrapText="1"/>
    </xf>
    <xf numFmtId="0" fontId="4" fillId="4" borderId="1" applyAlignment="1" pivotButton="0" quotePrefix="0" xfId="0">
      <alignment horizontal="center" vertical="center" wrapText="1"/>
    </xf>
    <xf numFmtId="10" fontId="4" fillId="4" borderId="1" applyAlignment="1" pivotButton="0" quotePrefix="0" xfId="0">
      <alignment horizontal="center" vertical="center" wrapText="1"/>
    </xf>
    <xf numFmtId="166" fontId="4" fillId="4" borderId="1" applyAlignment="1" pivotButton="0" quotePrefix="0" xfId="0">
      <alignment horizontal="center" vertical="center" wrapText="1"/>
    </xf>
    <xf numFmtId="0" fontId="3" fillId="5" borderId="1" applyAlignment="1" pivotButton="0" quotePrefix="0" xfId="0">
      <alignment horizontal="center" vertical="center" wrapText="1"/>
    </xf>
  </cellXfs>
  <cellStyles count="1">
    <cellStyle name="Normal" xfId="0" builtinId="0" hidden="0"/>
  </cellStyles>
  <dxfs count="2">
    <dxf>
      <font>
        <name val="Aptos"/>
        <b val="1"/>
        <color rgb="00FFFFFF"/>
        <sz val="10"/>
      </font>
      <fill>
        <patternFill patternType="solid">
          <fgColor rgb="0016A34A"/>
        </patternFill>
      </fill>
    </dxf>
    <dxf>
      <font>
        <name val="Aptos"/>
        <b val="1"/>
        <color rgb="00FFFFFF"/>
        <sz val="10"/>
      </font>
      <fill>
        <patternFill patternType="solid">
          <fgColor rgb="00DC2626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Correct Tips by Tipster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'Leaderboard'!D1</f>
            </strRef>
          </tx>
          <spPr>
            <a:solidFill xmlns:a="http://schemas.openxmlformats.org/drawingml/2006/main">
              <a:srgbClr val="16A34A"/>
            </a:solidFill>
            <a:ln xmlns:a="http://schemas.openxmlformats.org/drawingml/2006/main">
              <a:prstDash val="solid"/>
            </a:ln>
          </spPr>
          <cat>
            <numRef>
              <f>'Leaderboard'!$B$2:$B$5</f>
            </numRef>
          </cat>
          <val>
            <numRef>
              <f>'Leaderboard'!$D$2:$D$5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Tipster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Correct Tips</a:t>
                </a:r>
              </a:p>
            </rich>
          </tx>
        </title>
        <majorTickMark val="none"/>
        <minorTickMark val="none"/>
        <crossAx val="10"/>
      </valAx>
    </plotArea>
    <legend>
      <legendPos val="b"/>
    </legend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Accuracy Percentage by Tipster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'Leaderboard'!E1</f>
            </strRef>
          </tx>
          <spPr>
            <a:solidFill xmlns:a="http://schemas.openxmlformats.org/drawingml/2006/main">
              <a:srgbClr val="006A4E"/>
            </a:solidFill>
            <a:ln xmlns:a="http://schemas.openxmlformats.org/drawingml/2006/main">
              <a:prstDash val="solid"/>
            </a:ln>
          </spPr>
          <cat>
            <numRef>
              <f>'Leaderboard'!$B$2:$B$5</f>
            </numRef>
          </cat>
          <val>
            <numRef>
              <f>'Leaderboard'!$E$2:$E$5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Accuracy</a:t>
                </a:r>
              </a:p>
            </rich>
          </tx>
        </title>
        <numFmt formatCode="0.0%" sourceLinked="0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Tipster</a:t>
                </a:r>
              </a:p>
            </rich>
          </tx>
        </title>
        <numFmt formatCode="0.00%" sourceLinked="0"/>
        <majorTickMark val="none"/>
        <minorTickMark val="none"/>
        <crossAx val="10"/>
      </valAx>
    </plotArea>
    <legend>
      <legendPos val="b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/Relationships>
</file>

<file path=xl/drawings/drawing1.xml><?xml version="1.0" encoding="utf-8"?>
<wsDr xmlns="http://schemas.openxmlformats.org/drawingml/2006/spreadsheetDrawing">
  <oneCellAnchor>
    <from>
      <col>0</col>
      <colOff>0</colOff>
      <row>7</row>
      <rowOff>0</rowOff>
    </from>
    <ext cx="5040000" cy="252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0</col>
      <colOff>0</colOff>
      <row>22</row>
      <rowOff>0</rowOff>
    </from>
    <ext cx="5040000" cy="252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0"/>
  <sheetViews>
    <sheetView showGridLines="0" zoomScale="80" zoomScaleNormal="80" workbookViewId="0">
      <selection activeCell="A1" sqref="A1"/>
    </sheetView>
  </sheetViews>
  <sheetFormatPr baseColWidth="8" defaultRowHeight="15"/>
  <cols>
    <col width="25" customWidth="1" min="1" max="1"/>
    <col width="90" customWidth="1" min="2" max="2"/>
    <col width="4" customWidth="1" min="3" max="3"/>
    <col width="4" customWidth="1" min="4" max="4"/>
    <col width="4" customWidth="1" min="5" max="5"/>
    <col width="4" customWidth="1" min="6" max="6"/>
  </cols>
  <sheetData>
    <row r="1" ht="28" customHeight="1">
      <c r="A1" s="38" t="inlineStr">
        <is>
          <t>NRL Tipping Tracker 2026</t>
        </is>
      </c>
      <c r="B1" s="28" t="n"/>
      <c r="C1" s="28" t="n"/>
      <c r="D1" s="28" t="n"/>
      <c r="E1" s="28" t="n"/>
      <c r="F1" s="29" t="n"/>
    </row>
    <row r="2"/>
    <row r="3" ht="22" customHeight="1">
      <c r="A3" s="39" t="inlineStr">
        <is>
          <t>Purpose</t>
        </is>
      </c>
      <c r="B3" s="40" t="inlineStr">
        <is>
          <t>Track NRL match tips, match results and tipster standings throughout the 2026 season.</t>
        </is>
      </c>
    </row>
    <row r="4">
      <c r="A4" s="4" t="n"/>
      <c r="B4" s="4" t="n"/>
    </row>
    <row r="5" ht="30" customHeight="1">
      <c r="A5" s="39" t="inlineStr">
        <is>
          <t>Getting started</t>
        </is>
      </c>
      <c r="B5" s="40" t="inlineStr">
        <is>
          <t>1. Enter match details, scores and tips in the Match Tracker.</t>
        </is>
      </c>
    </row>
    <row r="6" ht="30" customHeight="1">
      <c r="A6" s="4" t="n"/>
      <c r="B6" s="40" t="inlineStr">
        <is>
          <t>2. Scores and tips are pale yellow user input cells.</t>
        </is>
      </c>
    </row>
    <row r="7" ht="30" customHeight="1">
      <c r="A7" s="4" t="n"/>
      <c r="B7" s="40" t="inlineStr">
        <is>
          <t>3. Review player standings, entry fees and charts in the Leaderboard.</t>
        </is>
      </c>
    </row>
    <row r="8" ht="30" customHeight="1">
      <c r="A8" s="4" t="n"/>
      <c r="B8" s="40" t="inlineStr">
        <is>
          <t>4. Copy the prepared formulas down if the season needs more than 100 match rows.</t>
        </is>
      </c>
    </row>
    <row r="9">
      <c r="A9" s="4" t="n"/>
      <c r="B9" s="4" t="n"/>
    </row>
    <row r="10" ht="30" customHeight="1">
      <c r="A10" s="39" t="inlineStr">
        <is>
          <t>Tip values and scoring</t>
        </is>
      </c>
      <c r="B10" s="40" t="inlineStr">
        <is>
          <t>1 = home team tipped; 2 = away team tipped. Tips may also be entered using the selected team name.</t>
        </is>
      </c>
    </row>
    <row r="11" ht="30" customHeight="1">
      <c r="A11" s="4" t="n"/>
      <c r="B11" s="40" t="inlineStr">
        <is>
          <t>Correct = 1 point. Incorrect = 0 points. Scheduled matches remain unscored until final scores are entered.</t>
        </is>
      </c>
    </row>
    <row r="12" ht="30" customHeight="1">
      <c r="A12" s="4" t="n"/>
      <c r="B12" s="41" t="inlineStr">
        <is>
          <t>Scoring guidance (organiser editable): 1 point for each correct tip and 0 points for each incorrect tip.</t>
        </is>
      </c>
    </row>
    <row r="13">
      <c r="A13" s="4" t="n"/>
      <c r="B13" s="4" t="n"/>
    </row>
    <row r="14" ht="30" customHeight="1">
      <c r="A14" s="39" t="inlineStr">
        <is>
          <t>Australian context</t>
        </is>
      </c>
      <c r="B14" s="40" t="inlineStr">
        <is>
          <t>Dates use DD/MM/YYYY. An optional entry fee and prize pool are shown in AUD on the Leaderboard.</t>
        </is>
      </c>
    </row>
    <row r="15" ht="30" customHeight="1">
      <c r="A15" s="4" t="n"/>
      <c r="B15" s="40" t="inlineStr">
        <is>
          <t>The organiser should check any gambling, workplace competition or local competition rules before collecting fees or awarding prizes.</t>
        </is>
      </c>
    </row>
    <row r="16">
      <c r="A16" s="4" t="n"/>
      <c r="B16" s="4" t="n"/>
    </row>
    <row r="17" ht="22" customHeight="1">
      <c r="A17" s="39" t="inlineStr">
        <is>
          <t>Legend</t>
        </is>
      </c>
      <c r="B17" s="4" t="n"/>
    </row>
    <row r="18">
      <c r="A18" s="42" t="inlineStr">
        <is>
          <t>Pale yellow</t>
        </is>
      </c>
      <c r="B18" s="40" t="inlineStr">
        <is>
          <t>User inputs</t>
        </is>
      </c>
    </row>
    <row r="19">
      <c r="A19" s="43" t="inlineStr">
        <is>
          <t>Green</t>
        </is>
      </c>
      <c r="B19" s="40" t="inlineStr">
        <is>
          <t>Positive or correct result</t>
        </is>
      </c>
    </row>
    <row r="20">
      <c r="A20" s="44" t="inlineStr">
        <is>
          <t>Red</t>
        </is>
      </c>
      <c r="B20" s="40" t="inlineStr">
        <is>
          <t>Incorrect result or alert</t>
        </is>
      </c>
    </row>
  </sheetData>
  <mergeCells count="1">
    <mergeCell ref="A1:F1"/>
  </mergeCells>
  <pageMargins left="0.75" right="0.75" top="1" bottom="1" header="0.5" footer="0.5"/>
  <pageSetup orientation="portrait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V101"/>
  <sheetViews>
    <sheetView showGridLines="0" zoomScale="55" zoomScaleNormal="55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0" customWidth="1" min="2" max="2"/>
    <col width="13" customWidth="1" min="3" max="3"/>
    <col width="31" customWidth="1" min="4" max="4"/>
    <col width="15" customWidth="1" min="5" max="5"/>
    <col width="16" customWidth="1" min="6" max="6"/>
    <col width="16" customWidth="1" min="7" max="7"/>
    <col width="12" customWidth="1" min="8" max="8"/>
    <col width="12" customWidth="1" min="9" max="9"/>
    <col width="16" customWidth="1" min="10" max="10"/>
    <col width="14" customWidth="1" min="11" max="11"/>
    <col width="15" customWidth="1" min="12" max="12"/>
    <col width="15" customWidth="1" min="13" max="13"/>
    <col width="15" customWidth="1" min="14" max="14"/>
    <col width="17" customWidth="1" min="15" max="15"/>
    <col width="13" customWidth="1" min="16" max="16"/>
    <col width="14" customWidth="1" min="17" max="17"/>
    <col width="13" customWidth="1" min="18" max="18"/>
    <col width="16" customWidth="1" min="19" max="19"/>
    <col width="12" customWidth="1" min="20" max="20"/>
    <col width="13" customWidth="1" min="21" max="21"/>
    <col width="20.16" customWidth="1" min="22" max="22"/>
  </cols>
  <sheetData>
    <row r="1" ht="32" customHeight="1">
      <c r="A1" s="45" t="inlineStr">
        <is>
          <t>Match ID</t>
        </is>
      </c>
      <c r="B1" s="45" t="inlineStr">
        <is>
          <t>Round</t>
        </is>
      </c>
      <c r="C1" s="45" t="inlineStr">
        <is>
          <t>Match Date</t>
        </is>
      </c>
      <c r="D1" s="45" t="inlineStr">
        <is>
          <t>Venue</t>
        </is>
      </c>
      <c r="E1" s="45" t="inlineStr">
        <is>
          <t>City</t>
        </is>
      </c>
      <c r="F1" s="45" t="inlineStr">
        <is>
          <t>Home Team</t>
        </is>
      </c>
      <c r="G1" s="45" t="inlineStr">
        <is>
          <t>Away Team</t>
        </is>
      </c>
      <c r="H1" s="45" t="inlineStr">
        <is>
          <t>Home Score</t>
        </is>
      </c>
      <c r="I1" s="45" t="inlineStr">
        <is>
          <t>Away Score</t>
        </is>
      </c>
      <c r="J1" s="45" t="inlineStr">
        <is>
          <t>Winning Team</t>
        </is>
      </c>
      <c r="K1" s="45" t="inlineStr">
        <is>
          <t>Match Status</t>
        </is>
      </c>
      <c r="L1" s="45" t="inlineStr">
        <is>
          <t>Jack Tip</t>
        </is>
      </c>
      <c r="M1" s="45" t="inlineStr">
        <is>
          <t>Olivia Tip</t>
        </is>
      </c>
      <c r="N1" s="45" t="inlineStr">
        <is>
          <t>Liam Tip</t>
        </is>
      </c>
      <c r="O1" s="45" t="inlineStr">
        <is>
          <t>Charlotte Tip</t>
        </is>
      </c>
      <c r="P1" s="45" t="inlineStr">
        <is>
          <t>Jack Result</t>
        </is>
      </c>
      <c r="Q1" s="45" t="inlineStr">
        <is>
          <t>Olivia Result</t>
        </is>
      </c>
      <c r="R1" s="45" t="inlineStr">
        <is>
          <t>Liam Result</t>
        </is>
      </c>
      <c r="S1" s="45" t="inlineStr">
        <is>
          <t>Charlotte Result</t>
        </is>
      </c>
      <c r="T1" s="45" t="inlineStr">
        <is>
          <t>Total Tips</t>
        </is>
      </c>
      <c r="U1" s="45" t="inlineStr">
        <is>
          <t>Correct Tips</t>
        </is>
      </c>
      <c r="V1" s="45" t="inlineStr">
        <is>
          <t>Correct Tip Percentage</t>
        </is>
      </c>
    </row>
    <row r="2">
      <c r="A2" s="10" t="inlineStr">
        <is>
          <t>R01-01</t>
        </is>
      </c>
      <c r="B2" s="10" t="n">
        <v>1</v>
      </c>
      <c r="C2" s="30" t="n">
        <v>46086</v>
      </c>
      <c r="D2" s="12" t="inlineStr">
        <is>
          <t>Suncorp Stadium</t>
        </is>
      </c>
      <c r="E2" s="12" t="inlineStr">
        <is>
          <t>Brisbane</t>
        </is>
      </c>
      <c r="F2" s="12" t="inlineStr">
        <is>
          <t>Broncos</t>
        </is>
      </c>
      <c r="G2" s="12" t="inlineStr">
        <is>
          <t>Roosters</t>
        </is>
      </c>
      <c r="H2" s="13" t="n">
        <v>24</v>
      </c>
      <c r="I2" s="13" t="n">
        <v>18</v>
      </c>
      <c r="J2" s="14">
        <f>IF(A2="","",IF(OR(H2="",I2=""),"",IF(H2&gt;I2,F2,IF(I2&gt;H2,G2,"Draw"))))</f>
        <v/>
      </c>
      <c r="K2" s="14">
        <f>IF(A2="","",IF(OR(H2="",I2=""),"Scheduled","Final"))</f>
        <v/>
      </c>
      <c r="L2" s="10" t="inlineStr">
        <is>
          <t>Broncos</t>
        </is>
      </c>
      <c r="M2" s="10" t="inlineStr">
        <is>
          <t>Roosters</t>
        </is>
      </c>
      <c r="N2" s="10" t="inlineStr">
        <is>
          <t>Broncos</t>
        </is>
      </c>
      <c r="O2" s="10" t="inlineStr">
        <is>
          <t>Broncos</t>
        </is>
      </c>
      <c r="P2" s="14">
        <f>IF(OR(L2="",J2=""),"",IF(L2=J2,1,0))</f>
        <v/>
      </c>
      <c r="Q2" s="14">
        <f>IF(OR(M2="",J2=""),"",IF(M2=J2,1,0))</f>
        <v/>
      </c>
      <c r="R2" s="14">
        <f>IF(OR(N2="",J2=""),"",IF(N2=J2,1,0))</f>
        <v/>
      </c>
      <c r="S2" s="14">
        <f>IF(OR(O2="",J2=""),"",IF(O2=J2,1,0))</f>
        <v/>
      </c>
      <c r="T2" s="14">
        <f>IF(A2="","",COUNTIF(L2:O2,"&lt;&gt;"))</f>
        <v/>
      </c>
      <c r="U2" s="14">
        <f>IF(A2="","",SUM(P2:S2))</f>
        <v/>
      </c>
      <c r="V2" s="46">
        <f>IF(OR(A2="",T2=0),"",IFERROR(U2/T2,0))</f>
        <v/>
      </c>
    </row>
    <row r="3">
      <c r="A3" s="10" t="inlineStr">
        <is>
          <t>R01-02</t>
        </is>
      </c>
      <c r="B3" s="10" t="n">
        <v>1</v>
      </c>
      <c r="C3" s="30" t="n">
        <v>46086</v>
      </c>
      <c r="D3" s="12" t="inlineStr">
        <is>
          <t>AAMI Park</t>
        </is>
      </c>
      <c r="E3" s="12" t="inlineStr">
        <is>
          <t>Melbourne</t>
        </is>
      </c>
      <c r="F3" s="12" t="inlineStr">
        <is>
          <t>Storm</t>
        </is>
      </c>
      <c r="G3" s="12" t="inlineStr">
        <is>
          <t>Bulldogs</t>
        </is>
      </c>
      <c r="H3" s="13" t="n">
        <v>20</v>
      </c>
      <c r="I3" s="13" t="n">
        <v>16</v>
      </c>
      <c r="J3" s="16">
        <f>IF(A3="","",IF(OR(H3="",I3=""),"",IF(H3&gt;I3,F3,IF(I3&gt;H3,G3,"Draw"))))</f>
        <v/>
      </c>
      <c r="K3" s="16">
        <f>IF(A3="","",IF(OR(H3="",I3=""),"Scheduled","Final"))</f>
        <v/>
      </c>
      <c r="L3" s="10" t="inlineStr">
        <is>
          <t>Storm</t>
        </is>
      </c>
      <c r="M3" s="10" t="inlineStr">
        <is>
          <t>Bulldogs</t>
        </is>
      </c>
      <c r="N3" s="10" t="inlineStr">
        <is>
          <t>Storm</t>
        </is>
      </c>
      <c r="O3" s="10" t="inlineStr">
        <is>
          <t>Storm</t>
        </is>
      </c>
      <c r="P3" s="16">
        <f>IF(OR(L3="",J3=""),"",IF(L3=J3,1,0))</f>
        <v/>
      </c>
      <c r="Q3" s="16">
        <f>IF(OR(M3="",J3=""),"",IF(M3=J3,1,0))</f>
        <v/>
      </c>
      <c r="R3" s="16">
        <f>IF(OR(N3="",J3=""),"",IF(N3=J3,1,0))</f>
        <v/>
      </c>
      <c r="S3" s="16">
        <f>IF(OR(O3="",J3=""),"",IF(O3=J3,1,0))</f>
        <v/>
      </c>
      <c r="T3" s="16">
        <f>IF(A3="","",COUNTIF(L3:O3,"&lt;&gt;"))</f>
        <v/>
      </c>
      <c r="U3" s="16">
        <f>IF(A3="","",SUM(P3:S3))</f>
        <v/>
      </c>
      <c r="V3" s="47">
        <f>IF(OR(A3="",T3=0),"",IFERROR(U3/T3,0))</f>
        <v/>
      </c>
    </row>
    <row r="4">
      <c r="A4" s="10" t="inlineStr">
        <is>
          <t>R01-03</t>
        </is>
      </c>
      <c r="B4" s="10" t="n">
        <v>1</v>
      </c>
      <c r="C4" s="30" t="n">
        <v>46087</v>
      </c>
      <c r="D4" s="12" t="inlineStr">
        <is>
          <t>BlueBet Stadium</t>
        </is>
      </c>
      <c r="E4" s="12" t="inlineStr">
        <is>
          <t>Sydney</t>
        </is>
      </c>
      <c r="F4" s="12" t="inlineStr">
        <is>
          <t>Panthers</t>
        </is>
      </c>
      <c r="G4" s="12" t="inlineStr">
        <is>
          <t>Rabbitohs</t>
        </is>
      </c>
      <c r="H4" s="13" t="n">
        <v>14</v>
      </c>
      <c r="I4" s="13" t="n">
        <v>22</v>
      </c>
      <c r="J4" s="14">
        <f>IF(A4="","",IF(OR(H4="",I4=""),"",IF(H4&gt;I4,F4,IF(I4&gt;H4,G4,"Draw"))))</f>
        <v/>
      </c>
      <c r="K4" s="14">
        <f>IF(A4="","",IF(OR(H4="",I4=""),"Scheduled","Final"))</f>
        <v/>
      </c>
      <c r="L4" s="10" t="inlineStr">
        <is>
          <t>Panthers</t>
        </is>
      </c>
      <c r="M4" s="10" t="inlineStr">
        <is>
          <t>Rabbitohs</t>
        </is>
      </c>
      <c r="N4" s="10" t="inlineStr">
        <is>
          <t>Rabbitohs</t>
        </is>
      </c>
      <c r="O4" s="10" t="inlineStr">
        <is>
          <t>Panthers</t>
        </is>
      </c>
      <c r="P4" s="14">
        <f>IF(OR(L4="",J4=""),"",IF(L4=J4,1,0))</f>
        <v/>
      </c>
      <c r="Q4" s="14">
        <f>IF(OR(M4="",J4=""),"",IF(M4=J4,1,0))</f>
        <v/>
      </c>
      <c r="R4" s="14">
        <f>IF(OR(N4="",J4=""),"",IF(N4=J4,1,0))</f>
        <v/>
      </c>
      <c r="S4" s="14">
        <f>IF(OR(O4="",J4=""),"",IF(O4=J4,1,0))</f>
        <v/>
      </c>
      <c r="T4" s="14">
        <f>IF(A4="","",COUNTIF(L4:O4,"&lt;&gt;"))</f>
        <v/>
      </c>
      <c r="U4" s="14">
        <f>IF(A4="","",SUM(P4:S4))</f>
        <v/>
      </c>
      <c r="V4" s="46">
        <f>IF(OR(A4="",T4=0),"",IFERROR(U4/T4,0))</f>
        <v/>
      </c>
    </row>
    <row r="5">
      <c r="A5" s="10" t="inlineStr">
        <is>
          <t>R01-04</t>
        </is>
      </c>
      <c r="B5" s="10" t="n">
        <v>1</v>
      </c>
      <c r="C5" s="30" t="n">
        <v>46087</v>
      </c>
      <c r="D5" s="12" t="inlineStr">
        <is>
          <t>Queensland Country Bank Stadium</t>
        </is>
      </c>
      <c r="E5" s="12" t="inlineStr">
        <is>
          <t>Townsville</t>
        </is>
      </c>
      <c r="F5" s="12" t="inlineStr">
        <is>
          <t>Cowboys</t>
        </is>
      </c>
      <c r="G5" s="12" t="inlineStr">
        <is>
          <t>Raiders</t>
        </is>
      </c>
      <c r="H5" s="13" t="n">
        <v>26</v>
      </c>
      <c r="I5" s="13" t="n">
        <v>20</v>
      </c>
      <c r="J5" s="16">
        <f>IF(A5="","",IF(OR(H5="",I5=""),"",IF(H5&gt;I5,F5,IF(I5&gt;H5,G5,"Draw"))))</f>
        <v/>
      </c>
      <c r="K5" s="16">
        <f>IF(A5="","",IF(OR(H5="",I5=""),"Scheduled","Final"))</f>
        <v/>
      </c>
      <c r="L5" s="10" t="inlineStr">
        <is>
          <t>Cowboys</t>
        </is>
      </c>
      <c r="M5" s="10" t="inlineStr">
        <is>
          <t>Raiders</t>
        </is>
      </c>
      <c r="N5" s="10" t="inlineStr">
        <is>
          <t>Cowboys</t>
        </is>
      </c>
      <c r="O5" s="10" t="inlineStr">
        <is>
          <t>Cowboys</t>
        </is>
      </c>
      <c r="P5" s="16">
        <f>IF(OR(L5="",J5=""),"",IF(L5=J5,1,0))</f>
        <v/>
      </c>
      <c r="Q5" s="16">
        <f>IF(OR(M5="",J5=""),"",IF(M5=J5,1,0))</f>
        <v/>
      </c>
      <c r="R5" s="16">
        <f>IF(OR(N5="",J5=""),"",IF(N5=J5,1,0))</f>
        <v/>
      </c>
      <c r="S5" s="16">
        <f>IF(OR(O5="",J5=""),"",IF(O5=J5,1,0))</f>
        <v/>
      </c>
      <c r="T5" s="16">
        <f>IF(A5="","",COUNTIF(L5:O5,"&lt;&gt;"))</f>
        <v/>
      </c>
      <c r="U5" s="16">
        <f>IF(A5="","",SUM(P5:S5))</f>
        <v/>
      </c>
      <c r="V5" s="47">
        <f>IF(OR(A5="",T5=0),"",IFERROR(U5/T5,0))</f>
        <v/>
      </c>
    </row>
    <row r="6">
      <c r="A6" s="10" t="inlineStr">
        <is>
          <t>R01-05</t>
        </is>
      </c>
      <c r="B6" s="10" t="n">
        <v>1</v>
      </c>
      <c r="C6" s="30" t="n">
        <v>46088</v>
      </c>
      <c r="D6" s="12" t="inlineStr">
        <is>
          <t>McDonald Jones Stadium</t>
        </is>
      </c>
      <c r="E6" s="12" t="inlineStr">
        <is>
          <t>Newcastle</t>
        </is>
      </c>
      <c r="F6" s="12" t="inlineStr">
        <is>
          <t>Knights</t>
        </is>
      </c>
      <c r="G6" s="12" t="inlineStr">
        <is>
          <t>Sea Eagles</t>
        </is>
      </c>
      <c r="H6" s="13" t="n">
        <v>12</v>
      </c>
      <c r="I6" s="13" t="n">
        <v>18</v>
      </c>
      <c r="J6" s="14">
        <f>IF(A6="","",IF(OR(H6="",I6=""),"",IF(H6&gt;I6,F6,IF(I6&gt;H6,G6,"Draw"))))</f>
        <v/>
      </c>
      <c r="K6" s="14">
        <f>IF(A6="","",IF(OR(H6="",I6=""),"Scheduled","Final"))</f>
        <v/>
      </c>
      <c r="L6" s="10" t="inlineStr">
        <is>
          <t>Sea Eagles</t>
        </is>
      </c>
      <c r="M6" s="10" t="inlineStr">
        <is>
          <t>Knights</t>
        </is>
      </c>
      <c r="N6" s="10" t="inlineStr">
        <is>
          <t>Sea Eagles</t>
        </is>
      </c>
      <c r="O6" s="10" t="inlineStr">
        <is>
          <t>Knights</t>
        </is>
      </c>
      <c r="P6" s="14">
        <f>IF(OR(L6="",J6=""),"",IF(L6=J6,1,0))</f>
        <v/>
      </c>
      <c r="Q6" s="14">
        <f>IF(OR(M6="",J6=""),"",IF(M6=J6,1,0))</f>
        <v/>
      </c>
      <c r="R6" s="14">
        <f>IF(OR(N6="",J6=""),"",IF(N6=J6,1,0))</f>
        <v/>
      </c>
      <c r="S6" s="14">
        <f>IF(OR(O6="",J6=""),"",IF(O6=J6,1,0))</f>
        <v/>
      </c>
      <c r="T6" s="14">
        <f>IF(A6="","",COUNTIF(L6:O6,"&lt;&gt;"))</f>
        <v/>
      </c>
      <c r="U6" s="14">
        <f>IF(A6="","",SUM(P6:S6))</f>
        <v/>
      </c>
      <c r="V6" s="46">
        <f>IF(OR(A6="",T6=0),"",IFERROR(U6/T6,0))</f>
        <v/>
      </c>
    </row>
    <row r="7">
      <c r="A7" s="10" t="inlineStr">
        <is>
          <t>R01-06</t>
        </is>
      </c>
      <c r="B7" s="10" t="n">
        <v>1</v>
      </c>
      <c r="C7" s="30" t="n">
        <v>46088</v>
      </c>
      <c r="D7" s="12" t="inlineStr">
        <is>
          <t>PointsBet Stadium</t>
        </is>
      </c>
      <c r="E7" s="12" t="inlineStr">
        <is>
          <t>Sydney</t>
        </is>
      </c>
      <c r="F7" s="12" t="inlineStr">
        <is>
          <t>Sharks</t>
        </is>
      </c>
      <c r="G7" s="12" t="inlineStr">
        <is>
          <t>Dolphins</t>
        </is>
      </c>
      <c r="H7" s="13" t="n">
        <v>22</v>
      </c>
      <c r="I7" s="13" t="n">
        <v>10</v>
      </c>
      <c r="J7" s="16">
        <f>IF(A7="","",IF(OR(H7="",I7=""),"",IF(H7&gt;I7,F7,IF(I7&gt;H7,G7,"Draw"))))</f>
        <v/>
      </c>
      <c r="K7" s="16">
        <f>IF(A7="","",IF(OR(H7="",I7=""),"Scheduled","Final"))</f>
        <v/>
      </c>
      <c r="L7" s="10" t="inlineStr">
        <is>
          <t>Sharks</t>
        </is>
      </c>
      <c r="M7" s="10" t="inlineStr">
        <is>
          <t>Dolphins</t>
        </is>
      </c>
      <c r="N7" s="10" t="inlineStr">
        <is>
          <t>Dolphins</t>
        </is>
      </c>
      <c r="O7" s="10" t="inlineStr">
        <is>
          <t>Sharks</t>
        </is>
      </c>
      <c r="P7" s="16">
        <f>IF(OR(L7="",J7=""),"",IF(L7=J7,1,0))</f>
        <v/>
      </c>
      <c r="Q7" s="16">
        <f>IF(OR(M7="",J7=""),"",IF(M7=J7,1,0))</f>
        <v/>
      </c>
      <c r="R7" s="16">
        <f>IF(OR(N7="",J7=""),"",IF(N7=J7,1,0))</f>
        <v/>
      </c>
      <c r="S7" s="16">
        <f>IF(OR(O7="",J7=""),"",IF(O7=J7,1,0))</f>
        <v/>
      </c>
      <c r="T7" s="16">
        <f>IF(A7="","",COUNTIF(L7:O7,"&lt;&gt;"))</f>
        <v/>
      </c>
      <c r="U7" s="16">
        <f>IF(A7="","",SUM(P7:S7))</f>
        <v/>
      </c>
      <c r="V7" s="47">
        <f>IF(OR(A7="",T7=0),"",IFERROR(U7/T7,0))</f>
        <v/>
      </c>
    </row>
    <row r="8">
      <c r="A8" s="10" t="inlineStr">
        <is>
          <t>R01-07</t>
        </is>
      </c>
      <c r="B8" s="10" t="n">
        <v>1</v>
      </c>
      <c r="C8" s="30" t="n">
        <v>46089</v>
      </c>
      <c r="D8" s="12" t="inlineStr">
        <is>
          <t>CommBank Stadium</t>
        </is>
      </c>
      <c r="E8" s="12" t="inlineStr">
        <is>
          <t>Sydney</t>
        </is>
      </c>
      <c r="F8" s="12" t="inlineStr">
        <is>
          <t>Eels</t>
        </is>
      </c>
      <c r="G8" s="12" t="inlineStr">
        <is>
          <t>Titans</t>
        </is>
      </c>
      <c r="H8" s="13" t="n">
        <v>18</v>
      </c>
      <c r="I8" s="13" t="n">
        <v>24</v>
      </c>
      <c r="J8" s="14">
        <f>IF(A8="","",IF(OR(H8="",I8=""),"",IF(H8&gt;I8,F8,IF(I8&gt;H8,G8,"Draw"))))</f>
        <v/>
      </c>
      <c r="K8" s="14">
        <f>IF(A8="","",IF(OR(H8="",I8=""),"Scheduled","Final"))</f>
        <v/>
      </c>
      <c r="L8" s="10" t="inlineStr">
        <is>
          <t>Eels</t>
        </is>
      </c>
      <c r="M8" s="10" t="inlineStr">
        <is>
          <t>Titans</t>
        </is>
      </c>
      <c r="N8" s="10" t="inlineStr">
        <is>
          <t>Titans</t>
        </is>
      </c>
      <c r="O8" s="10" t="inlineStr">
        <is>
          <t>Titans</t>
        </is>
      </c>
      <c r="P8" s="14">
        <f>IF(OR(L8="",J8=""),"",IF(L8=J8,1,0))</f>
        <v/>
      </c>
      <c r="Q8" s="14">
        <f>IF(OR(M8="",J8=""),"",IF(M8=J8,1,0))</f>
        <v/>
      </c>
      <c r="R8" s="14">
        <f>IF(OR(N8="",J8=""),"",IF(N8=J8,1,0))</f>
        <v/>
      </c>
      <c r="S8" s="14">
        <f>IF(OR(O8="",J8=""),"",IF(O8=J8,1,0))</f>
        <v/>
      </c>
      <c r="T8" s="14">
        <f>IF(A8="","",COUNTIF(L8:O8,"&lt;&gt;"))</f>
        <v/>
      </c>
      <c r="U8" s="14">
        <f>IF(A8="","",SUM(P8:S8))</f>
        <v/>
      </c>
      <c r="V8" s="46">
        <f>IF(OR(A8="",T8=0),"",IFERROR(U8/T8,0))</f>
        <v/>
      </c>
    </row>
    <row r="9">
      <c r="A9" s="10" t="inlineStr">
        <is>
          <t>R01-08</t>
        </is>
      </c>
      <c r="B9" s="10" t="n">
        <v>1</v>
      </c>
      <c r="C9" s="30" t="n">
        <v>46089</v>
      </c>
      <c r="D9" s="12" t="inlineStr">
        <is>
          <t>Optus Stadium</t>
        </is>
      </c>
      <c r="E9" s="12" t="inlineStr">
        <is>
          <t>Perth</t>
        </is>
      </c>
      <c r="F9" s="12" t="inlineStr">
        <is>
          <t>Warriors</t>
        </is>
      </c>
      <c r="G9" s="12" t="inlineStr">
        <is>
          <t>Dragons</t>
        </is>
      </c>
      <c r="H9" s="13" t="n"/>
      <c r="I9" s="13" t="n"/>
      <c r="J9" s="16">
        <f>IF(A9="","",IF(OR(H9="",I9=""),"",IF(H9&gt;I9,F9,IF(I9&gt;H9,G9,"Draw"))))</f>
        <v/>
      </c>
      <c r="K9" s="16">
        <f>IF(A9="","",IF(OR(H9="",I9=""),"Scheduled","Final"))</f>
        <v/>
      </c>
      <c r="L9" s="10" t="inlineStr">
        <is>
          <t>Warriors</t>
        </is>
      </c>
      <c r="M9" s="10" t="inlineStr">
        <is>
          <t>Dragons</t>
        </is>
      </c>
      <c r="N9" s="10" t="inlineStr">
        <is>
          <t>Warriors</t>
        </is>
      </c>
      <c r="O9" s="10" t="inlineStr">
        <is>
          <t>Dragons</t>
        </is>
      </c>
      <c r="P9" s="16">
        <f>IF(OR(L9="",J9=""),"",IF(L9=J9,1,0))</f>
        <v/>
      </c>
      <c r="Q9" s="16">
        <f>IF(OR(M9="",J9=""),"",IF(M9=J9,1,0))</f>
        <v/>
      </c>
      <c r="R9" s="16">
        <f>IF(OR(N9="",J9=""),"",IF(N9=J9,1,0))</f>
        <v/>
      </c>
      <c r="S9" s="16">
        <f>IF(OR(O9="",J9=""),"",IF(O9=J9,1,0))</f>
        <v/>
      </c>
      <c r="T9" s="16">
        <f>IF(A9="","",COUNTIF(L9:O9,"&lt;&gt;"))</f>
        <v/>
      </c>
      <c r="U9" s="16">
        <f>IF(A9="","",SUM(P9:S9))</f>
        <v/>
      </c>
      <c r="V9" s="47">
        <f>IF(OR(A9="",T9=0),"",IFERROR(U9/T9,0))</f>
        <v/>
      </c>
    </row>
    <row r="10">
      <c r="A10" s="10" t="inlineStr">
        <is>
          <t>R01-09</t>
        </is>
      </c>
      <c r="B10" s="10" t="n">
        <v>1</v>
      </c>
      <c r="C10" s="30" t="n">
        <v>46089</v>
      </c>
      <c r="D10" s="12" t="inlineStr">
        <is>
          <t>GIO Stadium</t>
        </is>
      </c>
      <c r="E10" s="12" t="inlineStr">
        <is>
          <t>Canberra</t>
        </is>
      </c>
      <c r="F10" s="12" t="inlineStr">
        <is>
          <t>Raiders</t>
        </is>
      </c>
      <c r="G10" s="12" t="inlineStr">
        <is>
          <t>Bulldogs</t>
        </is>
      </c>
      <c r="H10" s="13" t="n"/>
      <c r="I10" s="13" t="n"/>
      <c r="J10" s="14">
        <f>IF(A10="","",IF(OR(H10="",I10=""),"",IF(H10&gt;I10,F10,IF(I10&gt;H10,G10,"Draw"))))</f>
        <v/>
      </c>
      <c r="K10" s="14">
        <f>IF(A10="","",IF(OR(H10="",I10=""),"Scheduled","Final"))</f>
        <v/>
      </c>
      <c r="L10" s="10" t="inlineStr">
        <is>
          <t>Raiders</t>
        </is>
      </c>
      <c r="M10" s="10" t="inlineStr">
        <is>
          <t>Bulldogs</t>
        </is>
      </c>
      <c r="N10" s="10" t="inlineStr">
        <is>
          <t>Bulldogs</t>
        </is>
      </c>
      <c r="O10" s="10" t="inlineStr">
        <is>
          <t>Raiders</t>
        </is>
      </c>
      <c r="P10" s="14">
        <f>IF(OR(L10="",J10=""),"",IF(L10=J10,1,0))</f>
        <v/>
      </c>
      <c r="Q10" s="14">
        <f>IF(OR(M10="",J10=""),"",IF(M10=J10,1,0))</f>
        <v/>
      </c>
      <c r="R10" s="14">
        <f>IF(OR(N10="",J10=""),"",IF(N10=J10,1,0))</f>
        <v/>
      </c>
      <c r="S10" s="14">
        <f>IF(OR(O10="",J10=""),"",IF(O10=J10,1,0))</f>
        <v/>
      </c>
      <c r="T10" s="14">
        <f>IF(A10="","",COUNTIF(L10:O10,"&lt;&gt;"))</f>
        <v/>
      </c>
      <c r="U10" s="14">
        <f>IF(A10="","",SUM(P10:S10))</f>
        <v/>
      </c>
      <c r="V10" s="46">
        <f>IF(OR(A10="",T10=0),"",IFERROR(U10/T10,0))</f>
        <v/>
      </c>
    </row>
    <row r="11">
      <c r="A11" s="10" t="n"/>
      <c r="B11" s="10" t="n"/>
      <c r="C11" s="30" t="n"/>
      <c r="D11" s="12" t="n"/>
      <c r="E11" s="12" t="n"/>
      <c r="F11" s="12" t="n"/>
      <c r="G11" s="12" t="n"/>
      <c r="H11" s="13" t="n"/>
      <c r="I11" s="13" t="n"/>
      <c r="J11" s="16">
        <f>IF(A11="","",IF(OR(H11="",I11=""),"",IF(H11&gt;I11,F11,IF(I11&gt;H11,G11,"Draw"))))</f>
        <v/>
      </c>
      <c r="K11" s="16">
        <f>IF(A11="","",IF(OR(H11="",I11=""),"Scheduled","Final"))</f>
        <v/>
      </c>
      <c r="L11" s="10" t="n"/>
      <c r="M11" s="10" t="n"/>
      <c r="N11" s="10" t="n"/>
      <c r="O11" s="10" t="n"/>
      <c r="P11" s="16">
        <f>IF(OR(L11="",J11=""),"",IF(L11=J11,1,0))</f>
        <v/>
      </c>
      <c r="Q11" s="16">
        <f>IF(OR(M11="",J11=""),"",IF(M11=J11,1,0))</f>
        <v/>
      </c>
      <c r="R11" s="16">
        <f>IF(OR(N11="",J11=""),"",IF(N11=J11,1,0))</f>
        <v/>
      </c>
      <c r="S11" s="16">
        <f>IF(OR(O11="",J11=""),"",IF(O11=J11,1,0))</f>
        <v/>
      </c>
      <c r="T11" s="16">
        <f>IF(A11="","",COUNTIF(L11:O11,"&lt;&gt;"))</f>
        <v/>
      </c>
      <c r="U11" s="16">
        <f>IF(A11="","",SUM(P11:S11))</f>
        <v/>
      </c>
      <c r="V11" s="47">
        <f>IF(OR(A11="",T11=0),"",IFERROR(U11/T11,0))</f>
        <v/>
      </c>
    </row>
    <row r="12">
      <c r="A12" s="10" t="n"/>
      <c r="B12" s="10" t="n"/>
      <c r="C12" s="30" t="n"/>
      <c r="D12" s="12" t="n"/>
      <c r="E12" s="12" t="n"/>
      <c r="F12" s="12" t="n"/>
      <c r="G12" s="12" t="n"/>
      <c r="H12" s="13" t="n"/>
      <c r="I12" s="13" t="n"/>
      <c r="J12" s="14">
        <f>IF(A12="","",IF(OR(H12="",I12=""),"",IF(H12&gt;I12,F12,IF(I12&gt;H12,G12,"Draw"))))</f>
        <v/>
      </c>
      <c r="K12" s="14">
        <f>IF(A12="","",IF(OR(H12="",I12=""),"Scheduled","Final"))</f>
        <v/>
      </c>
      <c r="L12" s="10" t="n"/>
      <c r="M12" s="10" t="n"/>
      <c r="N12" s="10" t="n"/>
      <c r="O12" s="10" t="n"/>
      <c r="P12" s="14">
        <f>IF(OR(L12="",J12=""),"",IF(L12=J12,1,0))</f>
        <v/>
      </c>
      <c r="Q12" s="14">
        <f>IF(OR(M12="",J12=""),"",IF(M12=J12,1,0))</f>
        <v/>
      </c>
      <c r="R12" s="14">
        <f>IF(OR(N12="",J12=""),"",IF(N12=J12,1,0))</f>
        <v/>
      </c>
      <c r="S12" s="14">
        <f>IF(OR(O12="",J12=""),"",IF(O12=J12,1,0))</f>
        <v/>
      </c>
      <c r="T12" s="14">
        <f>IF(A12="","",COUNTIF(L12:O12,"&lt;&gt;"))</f>
        <v/>
      </c>
      <c r="U12" s="14">
        <f>IF(A12="","",SUM(P12:S12))</f>
        <v/>
      </c>
      <c r="V12" s="46">
        <f>IF(OR(A12="",T12=0),"",IFERROR(U12/T12,0))</f>
        <v/>
      </c>
    </row>
    <row r="13">
      <c r="A13" s="10" t="n"/>
      <c r="B13" s="10" t="n"/>
      <c r="C13" s="30" t="n"/>
      <c r="D13" s="12" t="n"/>
      <c r="E13" s="12" t="n"/>
      <c r="F13" s="12" t="n"/>
      <c r="G13" s="12" t="n"/>
      <c r="H13" s="13" t="n"/>
      <c r="I13" s="13" t="n"/>
      <c r="J13" s="16">
        <f>IF(A13="","",IF(OR(H13="",I13=""),"",IF(H13&gt;I13,F13,IF(I13&gt;H13,G13,"Draw"))))</f>
        <v/>
      </c>
      <c r="K13" s="16">
        <f>IF(A13="","",IF(OR(H13="",I13=""),"Scheduled","Final"))</f>
        <v/>
      </c>
      <c r="L13" s="10" t="n"/>
      <c r="M13" s="10" t="n"/>
      <c r="N13" s="10" t="n"/>
      <c r="O13" s="10" t="n"/>
      <c r="P13" s="16">
        <f>IF(OR(L13="",J13=""),"",IF(L13=J13,1,0))</f>
        <v/>
      </c>
      <c r="Q13" s="16">
        <f>IF(OR(M13="",J13=""),"",IF(M13=J13,1,0))</f>
        <v/>
      </c>
      <c r="R13" s="16">
        <f>IF(OR(N13="",J13=""),"",IF(N13=J13,1,0))</f>
        <v/>
      </c>
      <c r="S13" s="16">
        <f>IF(OR(O13="",J13=""),"",IF(O13=J13,1,0))</f>
        <v/>
      </c>
      <c r="T13" s="16">
        <f>IF(A13="","",COUNTIF(L13:O13,"&lt;&gt;"))</f>
        <v/>
      </c>
      <c r="U13" s="16">
        <f>IF(A13="","",SUM(P13:S13))</f>
        <v/>
      </c>
      <c r="V13" s="47">
        <f>IF(OR(A13="",T13=0),"",IFERROR(U13/T13,0))</f>
        <v/>
      </c>
    </row>
    <row r="14">
      <c r="A14" s="10" t="n"/>
      <c r="B14" s="10" t="n"/>
      <c r="C14" s="30" t="n"/>
      <c r="D14" s="12" t="n"/>
      <c r="E14" s="12" t="n"/>
      <c r="F14" s="12" t="n"/>
      <c r="G14" s="12" t="n"/>
      <c r="H14" s="13" t="n"/>
      <c r="I14" s="13" t="n"/>
      <c r="J14" s="14">
        <f>IF(A14="","",IF(OR(H14="",I14=""),"",IF(H14&gt;I14,F14,IF(I14&gt;H14,G14,"Draw"))))</f>
        <v/>
      </c>
      <c r="K14" s="14">
        <f>IF(A14="","",IF(OR(H14="",I14=""),"Scheduled","Final"))</f>
        <v/>
      </c>
      <c r="L14" s="10" t="n"/>
      <c r="M14" s="10" t="n"/>
      <c r="N14" s="10" t="n"/>
      <c r="O14" s="10" t="n"/>
      <c r="P14" s="14">
        <f>IF(OR(L14="",J14=""),"",IF(L14=J14,1,0))</f>
        <v/>
      </c>
      <c r="Q14" s="14">
        <f>IF(OR(M14="",J14=""),"",IF(M14=J14,1,0))</f>
        <v/>
      </c>
      <c r="R14" s="14">
        <f>IF(OR(N14="",J14=""),"",IF(N14=J14,1,0))</f>
        <v/>
      </c>
      <c r="S14" s="14">
        <f>IF(OR(O14="",J14=""),"",IF(O14=J14,1,0))</f>
        <v/>
      </c>
      <c r="T14" s="14">
        <f>IF(A14="","",COUNTIF(L14:O14,"&lt;&gt;"))</f>
        <v/>
      </c>
      <c r="U14" s="14">
        <f>IF(A14="","",SUM(P14:S14))</f>
        <v/>
      </c>
      <c r="V14" s="46">
        <f>IF(OR(A14="",T14=0),"",IFERROR(U14/T14,0))</f>
        <v/>
      </c>
    </row>
    <row r="15">
      <c r="A15" s="10" t="n"/>
      <c r="B15" s="10" t="n"/>
      <c r="C15" s="30" t="n"/>
      <c r="D15" s="12" t="n"/>
      <c r="E15" s="12" t="n"/>
      <c r="F15" s="12" t="n"/>
      <c r="G15" s="12" t="n"/>
      <c r="H15" s="13" t="n"/>
      <c r="I15" s="13" t="n"/>
      <c r="J15" s="16">
        <f>IF(A15="","",IF(OR(H15="",I15=""),"",IF(H15&gt;I15,F15,IF(I15&gt;H15,G15,"Draw"))))</f>
        <v/>
      </c>
      <c r="K15" s="16">
        <f>IF(A15="","",IF(OR(H15="",I15=""),"Scheduled","Final"))</f>
        <v/>
      </c>
      <c r="L15" s="10" t="n"/>
      <c r="M15" s="10" t="n"/>
      <c r="N15" s="10" t="n"/>
      <c r="O15" s="10" t="n"/>
      <c r="P15" s="16">
        <f>IF(OR(L15="",J15=""),"",IF(L15=J15,1,0))</f>
        <v/>
      </c>
      <c r="Q15" s="16">
        <f>IF(OR(M15="",J15=""),"",IF(M15=J15,1,0))</f>
        <v/>
      </c>
      <c r="R15" s="16">
        <f>IF(OR(N15="",J15=""),"",IF(N15=J15,1,0))</f>
        <v/>
      </c>
      <c r="S15" s="16">
        <f>IF(OR(O15="",J15=""),"",IF(O15=J15,1,0))</f>
        <v/>
      </c>
      <c r="T15" s="16">
        <f>IF(A15="","",COUNTIF(L15:O15,"&lt;&gt;"))</f>
        <v/>
      </c>
      <c r="U15" s="16">
        <f>IF(A15="","",SUM(P15:S15))</f>
        <v/>
      </c>
      <c r="V15" s="47">
        <f>IF(OR(A15="",T15=0),"",IFERROR(U15/T15,0))</f>
        <v/>
      </c>
    </row>
    <row r="16">
      <c r="A16" s="10" t="n"/>
      <c r="B16" s="10" t="n"/>
      <c r="C16" s="30" t="n"/>
      <c r="D16" s="12" t="n"/>
      <c r="E16" s="12" t="n"/>
      <c r="F16" s="12" t="n"/>
      <c r="G16" s="12" t="n"/>
      <c r="H16" s="13" t="n"/>
      <c r="I16" s="13" t="n"/>
      <c r="J16" s="14">
        <f>IF(A16="","",IF(OR(H16="",I16=""),"",IF(H16&gt;I16,F16,IF(I16&gt;H16,G16,"Draw"))))</f>
        <v/>
      </c>
      <c r="K16" s="14">
        <f>IF(A16="","",IF(OR(H16="",I16=""),"Scheduled","Final"))</f>
        <v/>
      </c>
      <c r="L16" s="10" t="n"/>
      <c r="M16" s="10" t="n"/>
      <c r="N16" s="10" t="n"/>
      <c r="O16" s="10" t="n"/>
      <c r="P16" s="14">
        <f>IF(OR(L16="",J16=""),"",IF(L16=J16,1,0))</f>
        <v/>
      </c>
      <c r="Q16" s="14">
        <f>IF(OR(M16="",J16=""),"",IF(M16=J16,1,0))</f>
        <v/>
      </c>
      <c r="R16" s="14">
        <f>IF(OR(N16="",J16=""),"",IF(N16=J16,1,0))</f>
        <v/>
      </c>
      <c r="S16" s="14">
        <f>IF(OR(O16="",J16=""),"",IF(O16=J16,1,0))</f>
        <v/>
      </c>
      <c r="T16" s="14">
        <f>IF(A16="","",COUNTIF(L16:O16,"&lt;&gt;"))</f>
        <v/>
      </c>
      <c r="U16" s="14">
        <f>IF(A16="","",SUM(P16:S16))</f>
        <v/>
      </c>
      <c r="V16" s="46">
        <f>IF(OR(A16="",T16=0),"",IFERROR(U16/T16,0))</f>
        <v/>
      </c>
    </row>
    <row r="17">
      <c r="A17" s="10" t="n"/>
      <c r="B17" s="10" t="n"/>
      <c r="C17" s="30" t="n"/>
      <c r="D17" s="12" t="n"/>
      <c r="E17" s="12" t="n"/>
      <c r="F17" s="12" t="n"/>
      <c r="G17" s="12" t="n"/>
      <c r="H17" s="13" t="n"/>
      <c r="I17" s="13" t="n"/>
      <c r="J17" s="16">
        <f>IF(A17="","",IF(OR(H17="",I17=""),"",IF(H17&gt;I17,F17,IF(I17&gt;H17,G17,"Draw"))))</f>
        <v/>
      </c>
      <c r="K17" s="16">
        <f>IF(A17="","",IF(OR(H17="",I17=""),"Scheduled","Final"))</f>
        <v/>
      </c>
      <c r="L17" s="10" t="n"/>
      <c r="M17" s="10" t="n"/>
      <c r="N17" s="10" t="n"/>
      <c r="O17" s="10" t="n"/>
      <c r="P17" s="16">
        <f>IF(OR(L17="",J17=""),"",IF(L17=J17,1,0))</f>
        <v/>
      </c>
      <c r="Q17" s="16">
        <f>IF(OR(M17="",J17=""),"",IF(M17=J17,1,0))</f>
        <v/>
      </c>
      <c r="R17" s="16">
        <f>IF(OR(N17="",J17=""),"",IF(N17=J17,1,0))</f>
        <v/>
      </c>
      <c r="S17" s="16">
        <f>IF(OR(O17="",J17=""),"",IF(O17=J17,1,0))</f>
        <v/>
      </c>
      <c r="T17" s="16">
        <f>IF(A17="","",COUNTIF(L17:O17,"&lt;&gt;"))</f>
        <v/>
      </c>
      <c r="U17" s="16">
        <f>IF(A17="","",SUM(P17:S17))</f>
        <v/>
      </c>
      <c r="V17" s="47">
        <f>IF(OR(A17="",T17=0),"",IFERROR(U17/T17,0))</f>
        <v/>
      </c>
    </row>
    <row r="18">
      <c r="A18" s="10" t="n"/>
      <c r="B18" s="10" t="n"/>
      <c r="C18" s="30" t="n"/>
      <c r="D18" s="12" t="n"/>
      <c r="E18" s="12" t="n"/>
      <c r="F18" s="12" t="n"/>
      <c r="G18" s="12" t="n"/>
      <c r="H18" s="13" t="n"/>
      <c r="I18" s="13" t="n"/>
      <c r="J18" s="14">
        <f>IF(A18="","",IF(OR(H18="",I18=""),"",IF(H18&gt;I18,F18,IF(I18&gt;H18,G18,"Draw"))))</f>
        <v/>
      </c>
      <c r="K18" s="14">
        <f>IF(A18="","",IF(OR(H18="",I18=""),"Scheduled","Final"))</f>
        <v/>
      </c>
      <c r="L18" s="10" t="n"/>
      <c r="M18" s="10" t="n"/>
      <c r="N18" s="10" t="n"/>
      <c r="O18" s="10" t="n"/>
      <c r="P18" s="14">
        <f>IF(OR(L18="",J18=""),"",IF(L18=J18,1,0))</f>
        <v/>
      </c>
      <c r="Q18" s="14">
        <f>IF(OR(M18="",J18=""),"",IF(M18=J18,1,0))</f>
        <v/>
      </c>
      <c r="R18" s="14">
        <f>IF(OR(N18="",J18=""),"",IF(N18=J18,1,0))</f>
        <v/>
      </c>
      <c r="S18" s="14">
        <f>IF(OR(O18="",J18=""),"",IF(O18=J18,1,0))</f>
        <v/>
      </c>
      <c r="T18" s="14">
        <f>IF(A18="","",COUNTIF(L18:O18,"&lt;&gt;"))</f>
        <v/>
      </c>
      <c r="U18" s="14">
        <f>IF(A18="","",SUM(P18:S18))</f>
        <v/>
      </c>
      <c r="V18" s="46">
        <f>IF(OR(A18="",T18=0),"",IFERROR(U18/T18,0))</f>
        <v/>
      </c>
    </row>
    <row r="19">
      <c r="A19" s="10" t="n"/>
      <c r="B19" s="10" t="n"/>
      <c r="C19" s="30" t="n"/>
      <c r="D19" s="12" t="n"/>
      <c r="E19" s="12" t="n"/>
      <c r="F19" s="12" t="n"/>
      <c r="G19" s="12" t="n"/>
      <c r="H19" s="13" t="n"/>
      <c r="I19" s="13" t="n"/>
      <c r="J19" s="16">
        <f>IF(A19="","",IF(OR(H19="",I19=""),"",IF(H19&gt;I19,F19,IF(I19&gt;H19,G19,"Draw"))))</f>
        <v/>
      </c>
      <c r="K19" s="16">
        <f>IF(A19="","",IF(OR(H19="",I19=""),"Scheduled","Final"))</f>
        <v/>
      </c>
      <c r="L19" s="10" t="n"/>
      <c r="M19" s="10" t="n"/>
      <c r="N19" s="10" t="n"/>
      <c r="O19" s="10" t="n"/>
      <c r="P19" s="16">
        <f>IF(OR(L19="",J19=""),"",IF(L19=J19,1,0))</f>
        <v/>
      </c>
      <c r="Q19" s="16">
        <f>IF(OR(M19="",J19=""),"",IF(M19=J19,1,0))</f>
        <v/>
      </c>
      <c r="R19" s="16">
        <f>IF(OR(N19="",J19=""),"",IF(N19=J19,1,0))</f>
        <v/>
      </c>
      <c r="S19" s="16">
        <f>IF(OR(O19="",J19=""),"",IF(O19=J19,1,0))</f>
        <v/>
      </c>
      <c r="T19" s="16">
        <f>IF(A19="","",COUNTIF(L19:O19,"&lt;&gt;"))</f>
        <v/>
      </c>
      <c r="U19" s="16">
        <f>IF(A19="","",SUM(P19:S19))</f>
        <v/>
      </c>
      <c r="V19" s="47">
        <f>IF(OR(A19="",T19=0),"",IFERROR(U19/T19,0))</f>
        <v/>
      </c>
    </row>
    <row r="20">
      <c r="A20" s="10" t="n"/>
      <c r="B20" s="10" t="n"/>
      <c r="C20" s="30" t="n"/>
      <c r="D20" s="12" t="n"/>
      <c r="E20" s="12" t="n"/>
      <c r="F20" s="12" t="n"/>
      <c r="G20" s="12" t="n"/>
      <c r="H20" s="13" t="n"/>
      <c r="I20" s="13" t="n"/>
      <c r="J20" s="14">
        <f>IF(A20="","",IF(OR(H20="",I20=""),"",IF(H20&gt;I20,F20,IF(I20&gt;H20,G20,"Draw"))))</f>
        <v/>
      </c>
      <c r="K20" s="14">
        <f>IF(A20="","",IF(OR(H20="",I20=""),"Scheduled","Final"))</f>
        <v/>
      </c>
      <c r="L20" s="10" t="n"/>
      <c r="M20" s="10" t="n"/>
      <c r="N20" s="10" t="n"/>
      <c r="O20" s="10" t="n"/>
      <c r="P20" s="14">
        <f>IF(OR(L20="",J20=""),"",IF(L20=J20,1,0))</f>
        <v/>
      </c>
      <c r="Q20" s="14">
        <f>IF(OR(M20="",J20=""),"",IF(M20=J20,1,0))</f>
        <v/>
      </c>
      <c r="R20" s="14">
        <f>IF(OR(N20="",J20=""),"",IF(N20=J20,1,0))</f>
        <v/>
      </c>
      <c r="S20" s="14">
        <f>IF(OR(O20="",J20=""),"",IF(O20=J20,1,0))</f>
        <v/>
      </c>
      <c r="T20" s="14">
        <f>IF(A20="","",COUNTIF(L20:O20,"&lt;&gt;"))</f>
        <v/>
      </c>
      <c r="U20" s="14">
        <f>IF(A20="","",SUM(P20:S20))</f>
        <v/>
      </c>
      <c r="V20" s="46">
        <f>IF(OR(A20="",T20=0),"",IFERROR(U20/T20,0))</f>
        <v/>
      </c>
    </row>
    <row r="21">
      <c r="A21" s="10" t="n"/>
      <c r="B21" s="10" t="n"/>
      <c r="C21" s="30" t="n"/>
      <c r="D21" s="12" t="n"/>
      <c r="E21" s="12" t="n"/>
      <c r="F21" s="12" t="n"/>
      <c r="G21" s="12" t="n"/>
      <c r="H21" s="13" t="n"/>
      <c r="I21" s="13" t="n"/>
      <c r="J21" s="16">
        <f>IF(A21="","",IF(OR(H21="",I21=""),"",IF(H21&gt;I21,F21,IF(I21&gt;H21,G21,"Draw"))))</f>
        <v/>
      </c>
      <c r="K21" s="16">
        <f>IF(A21="","",IF(OR(H21="",I21=""),"Scheduled","Final"))</f>
        <v/>
      </c>
      <c r="L21" s="10" t="n"/>
      <c r="M21" s="10" t="n"/>
      <c r="N21" s="10" t="n"/>
      <c r="O21" s="10" t="n"/>
      <c r="P21" s="16">
        <f>IF(OR(L21="",J21=""),"",IF(L21=J21,1,0))</f>
        <v/>
      </c>
      <c r="Q21" s="16">
        <f>IF(OR(M21="",J21=""),"",IF(M21=J21,1,0))</f>
        <v/>
      </c>
      <c r="R21" s="16">
        <f>IF(OR(N21="",J21=""),"",IF(N21=J21,1,0))</f>
        <v/>
      </c>
      <c r="S21" s="16">
        <f>IF(OR(O21="",J21=""),"",IF(O21=J21,1,0))</f>
        <v/>
      </c>
      <c r="T21" s="16">
        <f>IF(A21="","",COUNTIF(L21:O21,"&lt;&gt;"))</f>
        <v/>
      </c>
      <c r="U21" s="16">
        <f>IF(A21="","",SUM(P21:S21))</f>
        <v/>
      </c>
      <c r="V21" s="47">
        <f>IF(OR(A21="",T21=0),"",IFERROR(U21/T21,0))</f>
        <v/>
      </c>
    </row>
    <row r="22">
      <c r="A22" s="10" t="n"/>
      <c r="B22" s="10" t="n"/>
      <c r="C22" s="30" t="n"/>
      <c r="D22" s="12" t="n"/>
      <c r="E22" s="12" t="n"/>
      <c r="F22" s="12" t="n"/>
      <c r="G22" s="12" t="n"/>
      <c r="H22" s="13" t="n"/>
      <c r="I22" s="13" t="n"/>
      <c r="J22" s="14">
        <f>IF(A22="","",IF(OR(H22="",I22=""),"",IF(H22&gt;I22,F22,IF(I22&gt;H22,G22,"Draw"))))</f>
        <v/>
      </c>
      <c r="K22" s="14">
        <f>IF(A22="","",IF(OR(H22="",I22=""),"Scheduled","Final"))</f>
        <v/>
      </c>
      <c r="L22" s="10" t="n"/>
      <c r="M22" s="10" t="n"/>
      <c r="N22" s="10" t="n"/>
      <c r="O22" s="10" t="n"/>
      <c r="P22" s="14">
        <f>IF(OR(L22="",J22=""),"",IF(L22=J22,1,0))</f>
        <v/>
      </c>
      <c r="Q22" s="14">
        <f>IF(OR(M22="",J22=""),"",IF(M22=J22,1,0))</f>
        <v/>
      </c>
      <c r="R22" s="14">
        <f>IF(OR(N22="",J22=""),"",IF(N22=J22,1,0))</f>
        <v/>
      </c>
      <c r="S22" s="14">
        <f>IF(OR(O22="",J22=""),"",IF(O22=J22,1,0))</f>
        <v/>
      </c>
      <c r="T22" s="14">
        <f>IF(A22="","",COUNTIF(L22:O22,"&lt;&gt;"))</f>
        <v/>
      </c>
      <c r="U22" s="14">
        <f>IF(A22="","",SUM(P22:S22))</f>
        <v/>
      </c>
      <c r="V22" s="46">
        <f>IF(OR(A22="",T22=0),"",IFERROR(U22/T22,0))</f>
        <v/>
      </c>
    </row>
    <row r="23">
      <c r="A23" s="10" t="n"/>
      <c r="B23" s="10" t="n"/>
      <c r="C23" s="30" t="n"/>
      <c r="D23" s="12" t="n"/>
      <c r="E23" s="12" t="n"/>
      <c r="F23" s="12" t="n"/>
      <c r="G23" s="12" t="n"/>
      <c r="H23" s="13" t="n"/>
      <c r="I23" s="13" t="n"/>
      <c r="J23" s="16">
        <f>IF(A23="","",IF(OR(H23="",I23=""),"",IF(H23&gt;I23,F23,IF(I23&gt;H23,G23,"Draw"))))</f>
        <v/>
      </c>
      <c r="K23" s="16">
        <f>IF(A23="","",IF(OR(H23="",I23=""),"Scheduled","Final"))</f>
        <v/>
      </c>
      <c r="L23" s="10" t="n"/>
      <c r="M23" s="10" t="n"/>
      <c r="N23" s="10" t="n"/>
      <c r="O23" s="10" t="n"/>
      <c r="P23" s="16">
        <f>IF(OR(L23="",J23=""),"",IF(L23=J23,1,0))</f>
        <v/>
      </c>
      <c r="Q23" s="16">
        <f>IF(OR(M23="",J23=""),"",IF(M23=J23,1,0))</f>
        <v/>
      </c>
      <c r="R23" s="16">
        <f>IF(OR(N23="",J23=""),"",IF(N23=J23,1,0))</f>
        <v/>
      </c>
      <c r="S23" s="16">
        <f>IF(OR(O23="",J23=""),"",IF(O23=J23,1,0))</f>
        <v/>
      </c>
      <c r="T23" s="16">
        <f>IF(A23="","",COUNTIF(L23:O23,"&lt;&gt;"))</f>
        <v/>
      </c>
      <c r="U23" s="16">
        <f>IF(A23="","",SUM(P23:S23))</f>
        <v/>
      </c>
      <c r="V23" s="47">
        <f>IF(OR(A23="",T23=0),"",IFERROR(U23/T23,0))</f>
        <v/>
      </c>
    </row>
    <row r="24">
      <c r="A24" s="10" t="n"/>
      <c r="B24" s="10" t="n"/>
      <c r="C24" s="30" t="n"/>
      <c r="D24" s="12" t="n"/>
      <c r="E24" s="12" t="n"/>
      <c r="F24" s="12" t="n"/>
      <c r="G24" s="12" t="n"/>
      <c r="H24" s="13" t="n"/>
      <c r="I24" s="13" t="n"/>
      <c r="J24" s="14">
        <f>IF(A24="","",IF(OR(H24="",I24=""),"",IF(H24&gt;I24,F24,IF(I24&gt;H24,G24,"Draw"))))</f>
        <v/>
      </c>
      <c r="K24" s="14">
        <f>IF(A24="","",IF(OR(H24="",I24=""),"Scheduled","Final"))</f>
        <v/>
      </c>
      <c r="L24" s="10" t="n"/>
      <c r="M24" s="10" t="n"/>
      <c r="N24" s="10" t="n"/>
      <c r="O24" s="10" t="n"/>
      <c r="P24" s="14">
        <f>IF(OR(L24="",J24=""),"",IF(L24=J24,1,0))</f>
        <v/>
      </c>
      <c r="Q24" s="14">
        <f>IF(OR(M24="",J24=""),"",IF(M24=J24,1,0))</f>
        <v/>
      </c>
      <c r="R24" s="14">
        <f>IF(OR(N24="",J24=""),"",IF(N24=J24,1,0))</f>
        <v/>
      </c>
      <c r="S24" s="14">
        <f>IF(OR(O24="",J24=""),"",IF(O24=J24,1,0))</f>
        <v/>
      </c>
      <c r="T24" s="14">
        <f>IF(A24="","",COUNTIF(L24:O24,"&lt;&gt;"))</f>
        <v/>
      </c>
      <c r="U24" s="14">
        <f>IF(A24="","",SUM(P24:S24))</f>
        <v/>
      </c>
      <c r="V24" s="46">
        <f>IF(OR(A24="",T24=0),"",IFERROR(U24/T24,0))</f>
        <v/>
      </c>
    </row>
    <row r="25">
      <c r="A25" s="10" t="n"/>
      <c r="B25" s="10" t="n"/>
      <c r="C25" s="30" t="n"/>
      <c r="D25" s="12" t="n"/>
      <c r="E25" s="12" t="n"/>
      <c r="F25" s="12" t="n"/>
      <c r="G25" s="12" t="n"/>
      <c r="H25" s="13" t="n"/>
      <c r="I25" s="13" t="n"/>
      <c r="J25" s="16">
        <f>IF(A25="","",IF(OR(H25="",I25=""),"",IF(H25&gt;I25,F25,IF(I25&gt;H25,G25,"Draw"))))</f>
        <v/>
      </c>
      <c r="K25" s="16">
        <f>IF(A25="","",IF(OR(H25="",I25=""),"Scheduled","Final"))</f>
        <v/>
      </c>
      <c r="L25" s="10" t="n"/>
      <c r="M25" s="10" t="n"/>
      <c r="N25" s="10" t="n"/>
      <c r="O25" s="10" t="n"/>
      <c r="P25" s="16">
        <f>IF(OR(L25="",J25=""),"",IF(L25=J25,1,0))</f>
        <v/>
      </c>
      <c r="Q25" s="16">
        <f>IF(OR(M25="",J25=""),"",IF(M25=J25,1,0))</f>
        <v/>
      </c>
      <c r="R25" s="16">
        <f>IF(OR(N25="",J25=""),"",IF(N25=J25,1,0))</f>
        <v/>
      </c>
      <c r="S25" s="16">
        <f>IF(OR(O25="",J25=""),"",IF(O25=J25,1,0))</f>
        <v/>
      </c>
      <c r="T25" s="16">
        <f>IF(A25="","",COUNTIF(L25:O25,"&lt;&gt;"))</f>
        <v/>
      </c>
      <c r="U25" s="16">
        <f>IF(A25="","",SUM(P25:S25))</f>
        <v/>
      </c>
      <c r="V25" s="47">
        <f>IF(OR(A25="",T25=0),"",IFERROR(U25/T25,0))</f>
        <v/>
      </c>
    </row>
    <row r="26">
      <c r="A26" s="10" t="n"/>
      <c r="B26" s="10" t="n"/>
      <c r="C26" s="30" t="n"/>
      <c r="D26" s="12" t="n"/>
      <c r="E26" s="12" t="n"/>
      <c r="F26" s="12" t="n"/>
      <c r="G26" s="12" t="n"/>
      <c r="H26" s="13" t="n"/>
      <c r="I26" s="13" t="n"/>
      <c r="J26" s="14">
        <f>IF(A26="","",IF(OR(H26="",I26=""),"",IF(H26&gt;I26,F26,IF(I26&gt;H26,G26,"Draw"))))</f>
        <v/>
      </c>
      <c r="K26" s="14">
        <f>IF(A26="","",IF(OR(H26="",I26=""),"Scheduled","Final"))</f>
        <v/>
      </c>
      <c r="L26" s="10" t="n"/>
      <c r="M26" s="10" t="n"/>
      <c r="N26" s="10" t="n"/>
      <c r="O26" s="10" t="n"/>
      <c r="P26" s="14">
        <f>IF(OR(L26="",J26=""),"",IF(L26=J26,1,0))</f>
        <v/>
      </c>
      <c r="Q26" s="14">
        <f>IF(OR(M26="",J26=""),"",IF(M26=J26,1,0))</f>
        <v/>
      </c>
      <c r="R26" s="14">
        <f>IF(OR(N26="",J26=""),"",IF(N26=J26,1,0))</f>
        <v/>
      </c>
      <c r="S26" s="14">
        <f>IF(OR(O26="",J26=""),"",IF(O26=J26,1,0))</f>
        <v/>
      </c>
      <c r="T26" s="14">
        <f>IF(A26="","",COUNTIF(L26:O26,"&lt;&gt;"))</f>
        <v/>
      </c>
      <c r="U26" s="14">
        <f>IF(A26="","",SUM(P26:S26))</f>
        <v/>
      </c>
      <c r="V26" s="46">
        <f>IF(OR(A26="",T26=0),"",IFERROR(U26/T26,0))</f>
        <v/>
      </c>
    </row>
    <row r="27">
      <c r="A27" s="10" t="n"/>
      <c r="B27" s="10" t="n"/>
      <c r="C27" s="30" t="n"/>
      <c r="D27" s="12" t="n"/>
      <c r="E27" s="12" t="n"/>
      <c r="F27" s="12" t="n"/>
      <c r="G27" s="12" t="n"/>
      <c r="H27" s="13" t="n"/>
      <c r="I27" s="13" t="n"/>
      <c r="J27" s="16">
        <f>IF(A27="","",IF(OR(H27="",I27=""),"",IF(H27&gt;I27,F27,IF(I27&gt;H27,G27,"Draw"))))</f>
        <v/>
      </c>
      <c r="K27" s="16">
        <f>IF(A27="","",IF(OR(H27="",I27=""),"Scheduled","Final"))</f>
        <v/>
      </c>
      <c r="L27" s="10" t="n"/>
      <c r="M27" s="10" t="n"/>
      <c r="N27" s="10" t="n"/>
      <c r="O27" s="10" t="n"/>
      <c r="P27" s="16">
        <f>IF(OR(L27="",J27=""),"",IF(L27=J27,1,0))</f>
        <v/>
      </c>
      <c r="Q27" s="16">
        <f>IF(OR(M27="",J27=""),"",IF(M27=J27,1,0))</f>
        <v/>
      </c>
      <c r="R27" s="16">
        <f>IF(OR(N27="",J27=""),"",IF(N27=J27,1,0))</f>
        <v/>
      </c>
      <c r="S27" s="16">
        <f>IF(OR(O27="",J27=""),"",IF(O27=J27,1,0))</f>
        <v/>
      </c>
      <c r="T27" s="16">
        <f>IF(A27="","",COUNTIF(L27:O27,"&lt;&gt;"))</f>
        <v/>
      </c>
      <c r="U27" s="16">
        <f>IF(A27="","",SUM(P27:S27))</f>
        <v/>
      </c>
      <c r="V27" s="47">
        <f>IF(OR(A27="",T27=0),"",IFERROR(U27/T27,0))</f>
        <v/>
      </c>
    </row>
    <row r="28">
      <c r="A28" s="10" t="n"/>
      <c r="B28" s="10" t="n"/>
      <c r="C28" s="30" t="n"/>
      <c r="D28" s="12" t="n"/>
      <c r="E28" s="12" t="n"/>
      <c r="F28" s="12" t="n"/>
      <c r="G28" s="12" t="n"/>
      <c r="H28" s="13" t="n"/>
      <c r="I28" s="13" t="n"/>
      <c r="J28" s="14">
        <f>IF(A28="","",IF(OR(H28="",I28=""),"",IF(H28&gt;I28,F28,IF(I28&gt;H28,G28,"Draw"))))</f>
        <v/>
      </c>
      <c r="K28" s="14">
        <f>IF(A28="","",IF(OR(H28="",I28=""),"Scheduled","Final"))</f>
        <v/>
      </c>
      <c r="L28" s="10" t="n"/>
      <c r="M28" s="10" t="n"/>
      <c r="N28" s="10" t="n"/>
      <c r="O28" s="10" t="n"/>
      <c r="P28" s="14">
        <f>IF(OR(L28="",J28=""),"",IF(L28=J28,1,0))</f>
        <v/>
      </c>
      <c r="Q28" s="14">
        <f>IF(OR(M28="",J28=""),"",IF(M28=J28,1,0))</f>
        <v/>
      </c>
      <c r="R28" s="14">
        <f>IF(OR(N28="",J28=""),"",IF(N28=J28,1,0))</f>
        <v/>
      </c>
      <c r="S28" s="14">
        <f>IF(OR(O28="",J28=""),"",IF(O28=J28,1,0))</f>
        <v/>
      </c>
      <c r="T28" s="14">
        <f>IF(A28="","",COUNTIF(L28:O28,"&lt;&gt;"))</f>
        <v/>
      </c>
      <c r="U28" s="14">
        <f>IF(A28="","",SUM(P28:S28))</f>
        <v/>
      </c>
      <c r="V28" s="46">
        <f>IF(OR(A28="",T28=0),"",IFERROR(U28/T28,0))</f>
        <v/>
      </c>
    </row>
    <row r="29">
      <c r="A29" s="10" t="n"/>
      <c r="B29" s="10" t="n"/>
      <c r="C29" s="30" t="n"/>
      <c r="D29" s="12" t="n"/>
      <c r="E29" s="12" t="n"/>
      <c r="F29" s="12" t="n"/>
      <c r="G29" s="12" t="n"/>
      <c r="H29" s="13" t="n"/>
      <c r="I29" s="13" t="n"/>
      <c r="J29" s="16">
        <f>IF(A29="","",IF(OR(H29="",I29=""),"",IF(H29&gt;I29,F29,IF(I29&gt;H29,G29,"Draw"))))</f>
        <v/>
      </c>
      <c r="K29" s="16">
        <f>IF(A29="","",IF(OR(H29="",I29=""),"Scheduled","Final"))</f>
        <v/>
      </c>
      <c r="L29" s="10" t="n"/>
      <c r="M29" s="10" t="n"/>
      <c r="N29" s="10" t="n"/>
      <c r="O29" s="10" t="n"/>
      <c r="P29" s="16">
        <f>IF(OR(L29="",J29=""),"",IF(L29=J29,1,0))</f>
        <v/>
      </c>
      <c r="Q29" s="16">
        <f>IF(OR(M29="",J29=""),"",IF(M29=J29,1,0))</f>
        <v/>
      </c>
      <c r="R29" s="16">
        <f>IF(OR(N29="",J29=""),"",IF(N29=J29,1,0))</f>
        <v/>
      </c>
      <c r="S29" s="16">
        <f>IF(OR(O29="",J29=""),"",IF(O29=J29,1,0))</f>
        <v/>
      </c>
      <c r="T29" s="16">
        <f>IF(A29="","",COUNTIF(L29:O29,"&lt;&gt;"))</f>
        <v/>
      </c>
      <c r="U29" s="16">
        <f>IF(A29="","",SUM(P29:S29))</f>
        <v/>
      </c>
      <c r="V29" s="47">
        <f>IF(OR(A29="",T29=0),"",IFERROR(U29/T29,0))</f>
        <v/>
      </c>
    </row>
    <row r="30">
      <c r="A30" s="10" t="n"/>
      <c r="B30" s="10" t="n"/>
      <c r="C30" s="30" t="n"/>
      <c r="D30" s="12" t="n"/>
      <c r="E30" s="12" t="n"/>
      <c r="F30" s="12" t="n"/>
      <c r="G30" s="12" t="n"/>
      <c r="H30" s="13" t="n"/>
      <c r="I30" s="13" t="n"/>
      <c r="J30" s="14">
        <f>IF(A30="","",IF(OR(H30="",I30=""),"",IF(H30&gt;I30,F30,IF(I30&gt;H30,G30,"Draw"))))</f>
        <v/>
      </c>
      <c r="K30" s="14">
        <f>IF(A30="","",IF(OR(H30="",I30=""),"Scheduled","Final"))</f>
        <v/>
      </c>
      <c r="L30" s="10" t="n"/>
      <c r="M30" s="10" t="n"/>
      <c r="N30" s="10" t="n"/>
      <c r="O30" s="10" t="n"/>
      <c r="P30" s="14">
        <f>IF(OR(L30="",J30=""),"",IF(L30=J30,1,0))</f>
        <v/>
      </c>
      <c r="Q30" s="14">
        <f>IF(OR(M30="",J30=""),"",IF(M30=J30,1,0))</f>
        <v/>
      </c>
      <c r="R30" s="14">
        <f>IF(OR(N30="",J30=""),"",IF(N30=J30,1,0))</f>
        <v/>
      </c>
      <c r="S30" s="14">
        <f>IF(OR(O30="",J30=""),"",IF(O30=J30,1,0))</f>
        <v/>
      </c>
      <c r="T30" s="14">
        <f>IF(A30="","",COUNTIF(L30:O30,"&lt;&gt;"))</f>
        <v/>
      </c>
      <c r="U30" s="14">
        <f>IF(A30="","",SUM(P30:S30))</f>
        <v/>
      </c>
      <c r="V30" s="46">
        <f>IF(OR(A30="",T30=0),"",IFERROR(U30/T30,0))</f>
        <v/>
      </c>
    </row>
    <row r="31">
      <c r="A31" s="10" t="n"/>
      <c r="B31" s="10" t="n"/>
      <c r="C31" s="30" t="n"/>
      <c r="D31" s="12" t="n"/>
      <c r="E31" s="12" t="n"/>
      <c r="F31" s="12" t="n"/>
      <c r="G31" s="12" t="n"/>
      <c r="H31" s="13" t="n"/>
      <c r="I31" s="13" t="n"/>
      <c r="J31" s="16">
        <f>IF(A31="","",IF(OR(H31="",I31=""),"",IF(H31&gt;I31,F31,IF(I31&gt;H31,G31,"Draw"))))</f>
        <v/>
      </c>
      <c r="K31" s="16">
        <f>IF(A31="","",IF(OR(H31="",I31=""),"Scheduled","Final"))</f>
        <v/>
      </c>
      <c r="L31" s="10" t="n"/>
      <c r="M31" s="10" t="n"/>
      <c r="N31" s="10" t="n"/>
      <c r="O31" s="10" t="n"/>
      <c r="P31" s="16">
        <f>IF(OR(L31="",J31=""),"",IF(L31=J31,1,0))</f>
        <v/>
      </c>
      <c r="Q31" s="16">
        <f>IF(OR(M31="",J31=""),"",IF(M31=J31,1,0))</f>
        <v/>
      </c>
      <c r="R31" s="16">
        <f>IF(OR(N31="",J31=""),"",IF(N31=J31,1,0))</f>
        <v/>
      </c>
      <c r="S31" s="16">
        <f>IF(OR(O31="",J31=""),"",IF(O31=J31,1,0))</f>
        <v/>
      </c>
      <c r="T31" s="16">
        <f>IF(A31="","",COUNTIF(L31:O31,"&lt;&gt;"))</f>
        <v/>
      </c>
      <c r="U31" s="16">
        <f>IF(A31="","",SUM(P31:S31))</f>
        <v/>
      </c>
      <c r="V31" s="47">
        <f>IF(OR(A31="",T31=0),"",IFERROR(U31/T31,0))</f>
        <v/>
      </c>
    </row>
    <row r="32">
      <c r="A32" s="10" t="n"/>
      <c r="B32" s="10" t="n"/>
      <c r="C32" s="30" t="n"/>
      <c r="D32" s="12" t="n"/>
      <c r="E32" s="12" t="n"/>
      <c r="F32" s="12" t="n"/>
      <c r="G32" s="12" t="n"/>
      <c r="H32" s="13" t="n"/>
      <c r="I32" s="13" t="n"/>
      <c r="J32" s="14">
        <f>IF(A32="","",IF(OR(H32="",I32=""),"",IF(H32&gt;I32,F32,IF(I32&gt;H32,G32,"Draw"))))</f>
        <v/>
      </c>
      <c r="K32" s="14">
        <f>IF(A32="","",IF(OR(H32="",I32=""),"Scheduled","Final"))</f>
        <v/>
      </c>
      <c r="L32" s="10" t="n"/>
      <c r="M32" s="10" t="n"/>
      <c r="N32" s="10" t="n"/>
      <c r="O32" s="10" t="n"/>
      <c r="P32" s="14">
        <f>IF(OR(L32="",J32=""),"",IF(L32=J32,1,0))</f>
        <v/>
      </c>
      <c r="Q32" s="14">
        <f>IF(OR(M32="",J32=""),"",IF(M32=J32,1,0))</f>
        <v/>
      </c>
      <c r="R32" s="14">
        <f>IF(OR(N32="",J32=""),"",IF(N32=J32,1,0))</f>
        <v/>
      </c>
      <c r="S32" s="14">
        <f>IF(OR(O32="",J32=""),"",IF(O32=J32,1,0))</f>
        <v/>
      </c>
      <c r="T32" s="14">
        <f>IF(A32="","",COUNTIF(L32:O32,"&lt;&gt;"))</f>
        <v/>
      </c>
      <c r="U32" s="14">
        <f>IF(A32="","",SUM(P32:S32))</f>
        <v/>
      </c>
      <c r="V32" s="46">
        <f>IF(OR(A32="",T32=0),"",IFERROR(U32/T32,0))</f>
        <v/>
      </c>
    </row>
    <row r="33">
      <c r="A33" s="10" t="n"/>
      <c r="B33" s="10" t="n"/>
      <c r="C33" s="30" t="n"/>
      <c r="D33" s="12" t="n"/>
      <c r="E33" s="12" t="n"/>
      <c r="F33" s="12" t="n"/>
      <c r="G33" s="12" t="n"/>
      <c r="H33" s="13" t="n"/>
      <c r="I33" s="13" t="n"/>
      <c r="J33" s="16">
        <f>IF(A33="","",IF(OR(H33="",I33=""),"",IF(H33&gt;I33,F33,IF(I33&gt;H33,G33,"Draw"))))</f>
        <v/>
      </c>
      <c r="K33" s="16">
        <f>IF(A33="","",IF(OR(H33="",I33=""),"Scheduled","Final"))</f>
        <v/>
      </c>
      <c r="L33" s="10" t="n"/>
      <c r="M33" s="10" t="n"/>
      <c r="N33" s="10" t="n"/>
      <c r="O33" s="10" t="n"/>
      <c r="P33" s="16">
        <f>IF(OR(L33="",J33=""),"",IF(L33=J33,1,0))</f>
        <v/>
      </c>
      <c r="Q33" s="16">
        <f>IF(OR(M33="",J33=""),"",IF(M33=J33,1,0))</f>
        <v/>
      </c>
      <c r="R33" s="16">
        <f>IF(OR(N33="",J33=""),"",IF(N33=J33,1,0))</f>
        <v/>
      </c>
      <c r="S33" s="16">
        <f>IF(OR(O33="",J33=""),"",IF(O33=J33,1,0))</f>
        <v/>
      </c>
      <c r="T33" s="16">
        <f>IF(A33="","",COUNTIF(L33:O33,"&lt;&gt;"))</f>
        <v/>
      </c>
      <c r="U33" s="16">
        <f>IF(A33="","",SUM(P33:S33))</f>
        <v/>
      </c>
      <c r="V33" s="47">
        <f>IF(OR(A33="",T33=0),"",IFERROR(U33/T33,0))</f>
        <v/>
      </c>
    </row>
    <row r="34">
      <c r="A34" s="10" t="n"/>
      <c r="B34" s="10" t="n"/>
      <c r="C34" s="30" t="n"/>
      <c r="D34" s="12" t="n"/>
      <c r="E34" s="12" t="n"/>
      <c r="F34" s="12" t="n"/>
      <c r="G34" s="12" t="n"/>
      <c r="H34" s="13" t="n"/>
      <c r="I34" s="13" t="n"/>
      <c r="J34" s="14">
        <f>IF(A34="","",IF(OR(H34="",I34=""),"",IF(H34&gt;I34,F34,IF(I34&gt;H34,G34,"Draw"))))</f>
        <v/>
      </c>
      <c r="K34" s="14">
        <f>IF(A34="","",IF(OR(H34="",I34=""),"Scheduled","Final"))</f>
        <v/>
      </c>
      <c r="L34" s="10" t="n"/>
      <c r="M34" s="10" t="n"/>
      <c r="N34" s="10" t="n"/>
      <c r="O34" s="10" t="n"/>
      <c r="P34" s="14">
        <f>IF(OR(L34="",J34=""),"",IF(L34=J34,1,0))</f>
        <v/>
      </c>
      <c r="Q34" s="14">
        <f>IF(OR(M34="",J34=""),"",IF(M34=J34,1,0))</f>
        <v/>
      </c>
      <c r="R34" s="14">
        <f>IF(OR(N34="",J34=""),"",IF(N34=J34,1,0))</f>
        <v/>
      </c>
      <c r="S34" s="14">
        <f>IF(OR(O34="",J34=""),"",IF(O34=J34,1,0))</f>
        <v/>
      </c>
      <c r="T34" s="14">
        <f>IF(A34="","",COUNTIF(L34:O34,"&lt;&gt;"))</f>
        <v/>
      </c>
      <c r="U34" s="14">
        <f>IF(A34="","",SUM(P34:S34))</f>
        <v/>
      </c>
      <c r="V34" s="46">
        <f>IF(OR(A34="",T34=0),"",IFERROR(U34/T34,0))</f>
        <v/>
      </c>
    </row>
    <row r="35">
      <c r="A35" s="10" t="n"/>
      <c r="B35" s="10" t="n"/>
      <c r="C35" s="30" t="n"/>
      <c r="D35" s="12" t="n"/>
      <c r="E35" s="12" t="n"/>
      <c r="F35" s="12" t="n"/>
      <c r="G35" s="12" t="n"/>
      <c r="H35" s="13" t="n"/>
      <c r="I35" s="13" t="n"/>
      <c r="J35" s="16">
        <f>IF(A35="","",IF(OR(H35="",I35=""),"",IF(H35&gt;I35,F35,IF(I35&gt;H35,G35,"Draw"))))</f>
        <v/>
      </c>
      <c r="K35" s="16">
        <f>IF(A35="","",IF(OR(H35="",I35=""),"Scheduled","Final"))</f>
        <v/>
      </c>
      <c r="L35" s="10" t="n"/>
      <c r="M35" s="10" t="n"/>
      <c r="N35" s="10" t="n"/>
      <c r="O35" s="10" t="n"/>
      <c r="P35" s="16">
        <f>IF(OR(L35="",J35=""),"",IF(L35=J35,1,0))</f>
        <v/>
      </c>
      <c r="Q35" s="16">
        <f>IF(OR(M35="",J35=""),"",IF(M35=J35,1,0))</f>
        <v/>
      </c>
      <c r="R35" s="16">
        <f>IF(OR(N35="",J35=""),"",IF(N35=J35,1,0))</f>
        <v/>
      </c>
      <c r="S35" s="16">
        <f>IF(OR(O35="",J35=""),"",IF(O35=J35,1,0))</f>
        <v/>
      </c>
      <c r="T35" s="16">
        <f>IF(A35="","",COUNTIF(L35:O35,"&lt;&gt;"))</f>
        <v/>
      </c>
      <c r="U35" s="16">
        <f>IF(A35="","",SUM(P35:S35))</f>
        <v/>
      </c>
      <c r="V35" s="47">
        <f>IF(OR(A35="",T35=0),"",IFERROR(U35/T35,0))</f>
        <v/>
      </c>
    </row>
    <row r="36">
      <c r="A36" s="10" t="n"/>
      <c r="B36" s="10" t="n"/>
      <c r="C36" s="30" t="n"/>
      <c r="D36" s="12" t="n"/>
      <c r="E36" s="12" t="n"/>
      <c r="F36" s="12" t="n"/>
      <c r="G36" s="12" t="n"/>
      <c r="H36" s="13" t="n"/>
      <c r="I36" s="13" t="n"/>
      <c r="J36" s="14">
        <f>IF(A36="","",IF(OR(H36="",I36=""),"",IF(H36&gt;I36,F36,IF(I36&gt;H36,G36,"Draw"))))</f>
        <v/>
      </c>
      <c r="K36" s="14">
        <f>IF(A36="","",IF(OR(H36="",I36=""),"Scheduled","Final"))</f>
        <v/>
      </c>
      <c r="L36" s="10" t="n"/>
      <c r="M36" s="10" t="n"/>
      <c r="N36" s="10" t="n"/>
      <c r="O36" s="10" t="n"/>
      <c r="P36" s="14">
        <f>IF(OR(L36="",J36=""),"",IF(L36=J36,1,0))</f>
        <v/>
      </c>
      <c r="Q36" s="14">
        <f>IF(OR(M36="",J36=""),"",IF(M36=J36,1,0))</f>
        <v/>
      </c>
      <c r="R36" s="14">
        <f>IF(OR(N36="",J36=""),"",IF(N36=J36,1,0))</f>
        <v/>
      </c>
      <c r="S36" s="14">
        <f>IF(OR(O36="",J36=""),"",IF(O36=J36,1,0))</f>
        <v/>
      </c>
      <c r="T36" s="14">
        <f>IF(A36="","",COUNTIF(L36:O36,"&lt;&gt;"))</f>
        <v/>
      </c>
      <c r="U36" s="14">
        <f>IF(A36="","",SUM(P36:S36))</f>
        <v/>
      </c>
      <c r="V36" s="46">
        <f>IF(OR(A36="",T36=0),"",IFERROR(U36/T36,0))</f>
        <v/>
      </c>
    </row>
    <row r="37">
      <c r="A37" s="10" t="n"/>
      <c r="B37" s="10" t="n"/>
      <c r="C37" s="30" t="n"/>
      <c r="D37" s="12" t="n"/>
      <c r="E37" s="12" t="n"/>
      <c r="F37" s="12" t="n"/>
      <c r="G37" s="12" t="n"/>
      <c r="H37" s="13" t="n"/>
      <c r="I37" s="13" t="n"/>
      <c r="J37" s="16">
        <f>IF(A37="","",IF(OR(H37="",I37=""),"",IF(H37&gt;I37,F37,IF(I37&gt;H37,G37,"Draw"))))</f>
        <v/>
      </c>
      <c r="K37" s="16">
        <f>IF(A37="","",IF(OR(H37="",I37=""),"Scheduled","Final"))</f>
        <v/>
      </c>
      <c r="L37" s="10" t="n"/>
      <c r="M37" s="10" t="n"/>
      <c r="N37" s="10" t="n"/>
      <c r="O37" s="10" t="n"/>
      <c r="P37" s="16">
        <f>IF(OR(L37="",J37=""),"",IF(L37=J37,1,0))</f>
        <v/>
      </c>
      <c r="Q37" s="16">
        <f>IF(OR(M37="",J37=""),"",IF(M37=J37,1,0))</f>
        <v/>
      </c>
      <c r="R37" s="16">
        <f>IF(OR(N37="",J37=""),"",IF(N37=J37,1,0))</f>
        <v/>
      </c>
      <c r="S37" s="16">
        <f>IF(OR(O37="",J37=""),"",IF(O37=J37,1,0))</f>
        <v/>
      </c>
      <c r="T37" s="16">
        <f>IF(A37="","",COUNTIF(L37:O37,"&lt;&gt;"))</f>
        <v/>
      </c>
      <c r="U37" s="16">
        <f>IF(A37="","",SUM(P37:S37))</f>
        <v/>
      </c>
      <c r="V37" s="47">
        <f>IF(OR(A37="",T37=0),"",IFERROR(U37/T37,0))</f>
        <v/>
      </c>
    </row>
    <row r="38">
      <c r="A38" s="10" t="n"/>
      <c r="B38" s="10" t="n"/>
      <c r="C38" s="30" t="n"/>
      <c r="D38" s="12" t="n"/>
      <c r="E38" s="12" t="n"/>
      <c r="F38" s="12" t="n"/>
      <c r="G38" s="12" t="n"/>
      <c r="H38" s="13" t="n"/>
      <c r="I38" s="13" t="n"/>
      <c r="J38" s="14">
        <f>IF(A38="","",IF(OR(H38="",I38=""),"",IF(H38&gt;I38,F38,IF(I38&gt;H38,G38,"Draw"))))</f>
        <v/>
      </c>
      <c r="K38" s="14">
        <f>IF(A38="","",IF(OR(H38="",I38=""),"Scheduled","Final"))</f>
        <v/>
      </c>
      <c r="L38" s="10" t="n"/>
      <c r="M38" s="10" t="n"/>
      <c r="N38" s="10" t="n"/>
      <c r="O38" s="10" t="n"/>
      <c r="P38" s="14">
        <f>IF(OR(L38="",J38=""),"",IF(L38=J38,1,0))</f>
        <v/>
      </c>
      <c r="Q38" s="14">
        <f>IF(OR(M38="",J38=""),"",IF(M38=J38,1,0))</f>
        <v/>
      </c>
      <c r="R38" s="14">
        <f>IF(OR(N38="",J38=""),"",IF(N38=J38,1,0))</f>
        <v/>
      </c>
      <c r="S38" s="14">
        <f>IF(OR(O38="",J38=""),"",IF(O38=J38,1,0))</f>
        <v/>
      </c>
      <c r="T38" s="14">
        <f>IF(A38="","",COUNTIF(L38:O38,"&lt;&gt;"))</f>
        <v/>
      </c>
      <c r="U38" s="14">
        <f>IF(A38="","",SUM(P38:S38))</f>
        <v/>
      </c>
      <c r="V38" s="46">
        <f>IF(OR(A38="",T38=0),"",IFERROR(U38/T38,0))</f>
        <v/>
      </c>
    </row>
    <row r="39">
      <c r="A39" s="10" t="n"/>
      <c r="B39" s="10" t="n"/>
      <c r="C39" s="30" t="n"/>
      <c r="D39" s="12" t="n"/>
      <c r="E39" s="12" t="n"/>
      <c r="F39" s="12" t="n"/>
      <c r="G39" s="12" t="n"/>
      <c r="H39" s="13" t="n"/>
      <c r="I39" s="13" t="n"/>
      <c r="J39" s="16">
        <f>IF(A39="","",IF(OR(H39="",I39=""),"",IF(H39&gt;I39,F39,IF(I39&gt;H39,G39,"Draw"))))</f>
        <v/>
      </c>
      <c r="K39" s="16">
        <f>IF(A39="","",IF(OR(H39="",I39=""),"Scheduled","Final"))</f>
        <v/>
      </c>
      <c r="L39" s="10" t="n"/>
      <c r="M39" s="10" t="n"/>
      <c r="N39" s="10" t="n"/>
      <c r="O39" s="10" t="n"/>
      <c r="P39" s="16">
        <f>IF(OR(L39="",J39=""),"",IF(L39=J39,1,0))</f>
        <v/>
      </c>
      <c r="Q39" s="16">
        <f>IF(OR(M39="",J39=""),"",IF(M39=J39,1,0))</f>
        <v/>
      </c>
      <c r="R39" s="16">
        <f>IF(OR(N39="",J39=""),"",IF(N39=J39,1,0))</f>
        <v/>
      </c>
      <c r="S39" s="16">
        <f>IF(OR(O39="",J39=""),"",IF(O39=J39,1,0))</f>
        <v/>
      </c>
      <c r="T39" s="16">
        <f>IF(A39="","",COUNTIF(L39:O39,"&lt;&gt;"))</f>
        <v/>
      </c>
      <c r="U39" s="16">
        <f>IF(A39="","",SUM(P39:S39))</f>
        <v/>
      </c>
      <c r="V39" s="47">
        <f>IF(OR(A39="",T39=0),"",IFERROR(U39/T39,0))</f>
        <v/>
      </c>
    </row>
    <row r="40">
      <c r="A40" s="10" t="n"/>
      <c r="B40" s="10" t="n"/>
      <c r="C40" s="30" t="n"/>
      <c r="D40" s="12" t="n"/>
      <c r="E40" s="12" t="n"/>
      <c r="F40" s="12" t="n"/>
      <c r="G40" s="12" t="n"/>
      <c r="H40" s="13" t="n"/>
      <c r="I40" s="13" t="n"/>
      <c r="J40" s="14">
        <f>IF(A40="","",IF(OR(H40="",I40=""),"",IF(H40&gt;I40,F40,IF(I40&gt;H40,G40,"Draw"))))</f>
        <v/>
      </c>
      <c r="K40" s="14">
        <f>IF(A40="","",IF(OR(H40="",I40=""),"Scheduled","Final"))</f>
        <v/>
      </c>
      <c r="L40" s="10" t="n"/>
      <c r="M40" s="10" t="n"/>
      <c r="N40" s="10" t="n"/>
      <c r="O40" s="10" t="n"/>
      <c r="P40" s="14">
        <f>IF(OR(L40="",J40=""),"",IF(L40=J40,1,0))</f>
        <v/>
      </c>
      <c r="Q40" s="14">
        <f>IF(OR(M40="",J40=""),"",IF(M40=J40,1,0))</f>
        <v/>
      </c>
      <c r="R40" s="14">
        <f>IF(OR(N40="",J40=""),"",IF(N40=J40,1,0))</f>
        <v/>
      </c>
      <c r="S40" s="14">
        <f>IF(OR(O40="",J40=""),"",IF(O40=J40,1,0))</f>
        <v/>
      </c>
      <c r="T40" s="14">
        <f>IF(A40="","",COUNTIF(L40:O40,"&lt;&gt;"))</f>
        <v/>
      </c>
      <c r="U40" s="14">
        <f>IF(A40="","",SUM(P40:S40))</f>
        <v/>
      </c>
      <c r="V40" s="46">
        <f>IF(OR(A40="",T40=0),"",IFERROR(U40/T40,0))</f>
        <v/>
      </c>
    </row>
    <row r="41">
      <c r="A41" s="10" t="n"/>
      <c r="B41" s="10" t="n"/>
      <c r="C41" s="30" t="n"/>
      <c r="D41" s="12" t="n"/>
      <c r="E41" s="12" t="n"/>
      <c r="F41" s="12" t="n"/>
      <c r="G41" s="12" t="n"/>
      <c r="H41" s="13" t="n"/>
      <c r="I41" s="13" t="n"/>
      <c r="J41" s="16">
        <f>IF(A41="","",IF(OR(H41="",I41=""),"",IF(H41&gt;I41,F41,IF(I41&gt;H41,G41,"Draw"))))</f>
        <v/>
      </c>
      <c r="K41" s="16">
        <f>IF(A41="","",IF(OR(H41="",I41=""),"Scheduled","Final"))</f>
        <v/>
      </c>
      <c r="L41" s="10" t="n"/>
      <c r="M41" s="10" t="n"/>
      <c r="N41" s="10" t="n"/>
      <c r="O41" s="10" t="n"/>
      <c r="P41" s="16">
        <f>IF(OR(L41="",J41=""),"",IF(L41=J41,1,0))</f>
        <v/>
      </c>
      <c r="Q41" s="16">
        <f>IF(OR(M41="",J41=""),"",IF(M41=J41,1,0))</f>
        <v/>
      </c>
      <c r="R41" s="16">
        <f>IF(OR(N41="",J41=""),"",IF(N41=J41,1,0))</f>
        <v/>
      </c>
      <c r="S41" s="16">
        <f>IF(OR(O41="",J41=""),"",IF(O41=J41,1,0))</f>
        <v/>
      </c>
      <c r="T41" s="16">
        <f>IF(A41="","",COUNTIF(L41:O41,"&lt;&gt;"))</f>
        <v/>
      </c>
      <c r="U41" s="16">
        <f>IF(A41="","",SUM(P41:S41))</f>
        <v/>
      </c>
      <c r="V41" s="47">
        <f>IF(OR(A41="",T41=0),"",IFERROR(U41/T41,0))</f>
        <v/>
      </c>
    </row>
    <row r="42">
      <c r="A42" s="10" t="n"/>
      <c r="B42" s="10" t="n"/>
      <c r="C42" s="30" t="n"/>
      <c r="D42" s="12" t="n"/>
      <c r="E42" s="12" t="n"/>
      <c r="F42" s="12" t="n"/>
      <c r="G42" s="12" t="n"/>
      <c r="H42" s="13" t="n"/>
      <c r="I42" s="13" t="n"/>
      <c r="J42" s="14">
        <f>IF(A42="","",IF(OR(H42="",I42=""),"",IF(H42&gt;I42,F42,IF(I42&gt;H42,G42,"Draw"))))</f>
        <v/>
      </c>
      <c r="K42" s="14">
        <f>IF(A42="","",IF(OR(H42="",I42=""),"Scheduled","Final"))</f>
        <v/>
      </c>
      <c r="L42" s="10" t="n"/>
      <c r="M42" s="10" t="n"/>
      <c r="N42" s="10" t="n"/>
      <c r="O42" s="10" t="n"/>
      <c r="P42" s="14">
        <f>IF(OR(L42="",J42=""),"",IF(L42=J42,1,0))</f>
        <v/>
      </c>
      <c r="Q42" s="14">
        <f>IF(OR(M42="",J42=""),"",IF(M42=J42,1,0))</f>
        <v/>
      </c>
      <c r="R42" s="14">
        <f>IF(OR(N42="",J42=""),"",IF(N42=J42,1,0))</f>
        <v/>
      </c>
      <c r="S42" s="14">
        <f>IF(OR(O42="",J42=""),"",IF(O42=J42,1,0))</f>
        <v/>
      </c>
      <c r="T42" s="14">
        <f>IF(A42="","",COUNTIF(L42:O42,"&lt;&gt;"))</f>
        <v/>
      </c>
      <c r="U42" s="14">
        <f>IF(A42="","",SUM(P42:S42))</f>
        <v/>
      </c>
      <c r="V42" s="46">
        <f>IF(OR(A42="",T42=0),"",IFERROR(U42/T42,0))</f>
        <v/>
      </c>
    </row>
    <row r="43">
      <c r="A43" s="10" t="n"/>
      <c r="B43" s="10" t="n"/>
      <c r="C43" s="30" t="n"/>
      <c r="D43" s="12" t="n"/>
      <c r="E43" s="12" t="n"/>
      <c r="F43" s="12" t="n"/>
      <c r="G43" s="12" t="n"/>
      <c r="H43" s="13" t="n"/>
      <c r="I43" s="13" t="n"/>
      <c r="J43" s="16">
        <f>IF(A43="","",IF(OR(H43="",I43=""),"",IF(H43&gt;I43,F43,IF(I43&gt;H43,G43,"Draw"))))</f>
        <v/>
      </c>
      <c r="K43" s="16">
        <f>IF(A43="","",IF(OR(H43="",I43=""),"Scheduled","Final"))</f>
        <v/>
      </c>
      <c r="L43" s="10" t="n"/>
      <c r="M43" s="10" t="n"/>
      <c r="N43" s="10" t="n"/>
      <c r="O43" s="10" t="n"/>
      <c r="P43" s="16">
        <f>IF(OR(L43="",J43=""),"",IF(L43=J43,1,0))</f>
        <v/>
      </c>
      <c r="Q43" s="16">
        <f>IF(OR(M43="",J43=""),"",IF(M43=J43,1,0))</f>
        <v/>
      </c>
      <c r="R43" s="16">
        <f>IF(OR(N43="",J43=""),"",IF(N43=J43,1,0))</f>
        <v/>
      </c>
      <c r="S43" s="16">
        <f>IF(OR(O43="",J43=""),"",IF(O43=J43,1,0))</f>
        <v/>
      </c>
      <c r="T43" s="16">
        <f>IF(A43="","",COUNTIF(L43:O43,"&lt;&gt;"))</f>
        <v/>
      </c>
      <c r="U43" s="16">
        <f>IF(A43="","",SUM(P43:S43))</f>
        <v/>
      </c>
      <c r="V43" s="47">
        <f>IF(OR(A43="",T43=0),"",IFERROR(U43/T43,0))</f>
        <v/>
      </c>
    </row>
    <row r="44">
      <c r="A44" s="10" t="n"/>
      <c r="B44" s="10" t="n"/>
      <c r="C44" s="30" t="n"/>
      <c r="D44" s="12" t="n"/>
      <c r="E44" s="12" t="n"/>
      <c r="F44" s="12" t="n"/>
      <c r="G44" s="12" t="n"/>
      <c r="H44" s="13" t="n"/>
      <c r="I44" s="13" t="n"/>
      <c r="J44" s="14">
        <f>IF(A44="","",IF(OR(H44="",I44=""),"",IF(H44&gt;I44,F44,IF(I44&gt;H44,G44,"Draw"))))</f>
        <v/>
      </c>
      <c r="K44" s="14">
        <f>IF(A44="","",IF(OR(H44="",I44=""),"Scheduled","Final"))</f>
        <v/>
      </c>
      <c r="L44" s="10" t="n"/>
      <c r="M44" s="10" t="n"/>
      <c r="N44" s="10" t="n"/>
      <c r="O44" s="10" t="n"/>
      <c r="P44" s="14">
        <f>IF(OR(L44="",J44=""),"",IF(L44=J44,1,0))</f>
        <v/>
      </c>
      <c r="Q44" s="14">
        <f>IF(OR(M44="",J44=""),"",IF(M44=J44,1,0))</f>
        <v/>
      </c>
      <c r="R44" s="14">
        <f>IF(OR(N44="",J44=""),"",IF(N44=J44,1,0))</f>
        <v/>
      </c>
      <c r="S44" s="14">
        <f>IF(OR(O44="",J44=""),"",IF(O44=J44,1,0))</f>
        <v/>
      </c>
      <c r="T44" s="14">
        <f>IF(A44="","",COUNTIF(L44:O44,"&lt;&gt;"))</f>
        <v/>
      </c>
      <c r="U44" s="14">
        <f>IF(A44="","",SUM(P44:S44))</f>
        <v/>
      </c>
      <c r="V44" s="46">
        <f>IF(OR(A44="",T44=0),"",IFERROR(U44/T44,0))</f>
        <v/>
      </c>
    </row>
    <row r="45">
      <c r="A45" s="10" t="n"/>
      <c r="B45" s="10" t="n"/>
      <c r="C45" s="30" t="n"/>
      <c r="D45" s="12" t="n"/>
      <c r="E45" s="12" t="n"/>
      <c r="F45" s="12" t="n"/>
      <c r="G45" s="12" t="n"/>
      <c r="H45" s="13" t="n"/>
      <c r="I45" s="13" t="n"/>
      <c r="J45" s="16">
        <f>IF(A45="","",IF(OR(H45="",I45=""),"",IF(H45&gt;I45,F45,IF(I45&gt;H45,G45,"Draw"))))</f>
        <v/>
      </c>
      <c r="K45" s="16">
        <f>IF(A45="","",IF(OR(H45="",I45=""),"Scheduled","Final"))</f>
        <v/>
      </c>
      <c r="L45" s="10" t="n"/>
      <c r="M45" s="10" t="n"/>
      <c r="N45" s="10" t="n"/>
      <c r="O45" s="10" t="n"/>
      <c r="P45" s="16">
        <f>IF(OR(L45="",J45=""),"",IF(L45=J45,1,0))</f>
        <v/>
      </c>
      <c r="Q45" s="16">
        <f>IF(OR(M45="",J45=""),"",IF(M45=J45,1,0))</f>
        <v/>
      </c>
      <c r="R45" s="16">
        <f>IF(OR(N45="",J45=""),"",IF(N45=J45,1,0))</f>
        <v/>
      </c>
      <c r="S45" s="16">
        <f>IF(OR(O45="",J45=""),"",IF(O45=J45,1,0))</f>
        <v/>
      </c>
      <c r="T45" s="16">
        <f>IF(A45="","",COUNTIF(L45:O45,"&lt;&gt;"))</f>
        <v/>
      </c>
      <c r="U45" s="16">
        <f>IF(A45="","",SUM(P45:S45))</f>
        <v/>
      </c>
      <c r="V45" s="47">
        <f>IF(OR(A45="",T45=0),"",IFERROR(U45/T45,0))</f>
        <v/>
      </c>
    </row>
    <row r="46">
      <c r="A46" s="10" t="n"/>
      <c r="B46" s="10" t="n"/>
      <c r="C46" s="30" t="n"/>
      <c r="D46" s="12" t="n"/>
      <c r="E46" s="12" t="n"/>
      <c r="F46" s="12" t="n"/>
      <c r="G46" s="12" t="n"/>
      <c r="H46" s="13" t="n"/>
      <c r="I46" s="13" t="n"/>
      <c r="J46" s="14">
        <f>IF(A46="","",IF(OR(H46="",I46=""),"",IF(H46&gt;I46,F46,IF(I46&gt;H46,G46,"Draw"))))</f>
        <v/>
      </c>
      <c r="K46" s="14">
        <f>IF(A46="","",IF(OR(H46="",I46=""),"Scheduled","Final"))</f>
        <v/>
      </c>
      <c r="L46" s="10" t="n"/>
      <c r="M46" s="10" t="n"/>
      <c r="N46" s="10" t="n"/>
      <c r="O46" s="10" t="n"/>
      <c r="P46" s="14">
        <f>IF(OR(L46="",J46=""),"",IF(L46=J46,1,0))</f>
        <v/>
      </c>
      <c r="Q46" s="14">
        <f>IF(OR(M46="",J46=""),"",IF(M46=J46,1,0))</f>
        <v/>
      </c>
      <c r="R46" s="14">
        <f>IF(OR(N46="",J46=""),"",IF(N46=J46,1,0))</f>
        <v/>
      </c>
      <c r="S46" s="14">
        <f>IF(OR(O46="",J46=""),"",IF(O46=J46,1,0))</f>
        <v/>
      </c>
      <c r="T46" s="14">
        <f>IF(A46="","",COUNTIF(L46:O46,"&lt;&gt;"))</f>
        <v/>
      </c>
      <c r="U46" s="14">
        <f>IF(A46="","",SUM(P46:S46))</f>
        <v/>
      </c>
      <c r="V46" s="46">
        <f>IF(OR(A46="",T46=0),"",IFERROR(U46/T46,0))</f>
        <v/>
      </c>
    </row>
    <row r="47">
      <c r="A47" s="10" t="n"/>
      <c r="B47" s="10" t="n"/>
      <c r="C47" s="30" t="n"/>
      <c r="D47" s="12" t="n"/>
      <c r="E47" s="12" t="n"/>
      <c r="F47" s="12" t="n"/>
      <c r="G47" s="12" t="n"/>
      <c r="H47" s="13" t="n"/>
      <c r="I47" s="13" t="n"/>
      <c r="J47" s="16">
        <f>IF(A47="","",IF(OR(H47="",I47=""),"",IF(H47&gt;I47,F47,IF(I47&gt;H47,G47,"Draw"))))</f>
        <v/>
      </c>
      <c r="K47" s="16">
        <f>IF(A47="","",IF(OR(H47="",I47=""),"Scheduled","Final"))</f>
        <v/>
      </c>
      <c r="L47" s="10" t="n"/>
      <c r="M47" s="10" t="n"/>
      <c r="N47" s="10" t="n"/>
      <c r="O47" s="10" t="n"/>
      <c r="P47" s="16">
        <f>IF(OR(L47="",J47=""),"",IF(L47=J47,1,0))</f>
        <v/>
      </c>
      <c r="Q47" s="16">
        <f>IF(OR(M47="",J47=""),"",IF(M47=J47,1,0))</f>
        <v/>
      </c>
      <c r="R47" s="16">
        <f>IF(OR(N47="",J47=""),"",IF(N47=J47,1,0))</f>
        <v/>
      </c>
      <c r="S47" s="16">
        <f>IF(OR(O47="",J47=""),"",IF(O47=J47,1,0))</f>
        <v/>
      </c>
      <c r="T47" s="16">
        <f>IF(A47="","",COUNTIF(L47:O47,"&lt;&gt;"))</f>
        <v/>
      </c>
      <c r="U47" s="16">
        <f>IF(A47="","",SUM(P47:S47))</f>
        <v/>
      </c>
      <c r="V47" s="47">
        <f>IF(OR(A47="",T47=0),"",IFERROR(U47/T47,0))</f>
        <v/>
      </c>
    </row>
    <row r="48">
      <c r="A48" s="10" t="n"/>
      <c r="B48" s="10" t="n"/>
      <c r="C48" s="30" t="n"/>
      <c r="D48" s="12" t="n"/>
      <c r="E48" s="12" t="n"/>
      <c r="F48" s="12" t="n"/>
      <c r="G48" s="12" t="n"/>
      <c r="H48" s="13" t="n"/>
      <c r="I48" s="13" t="n"/>
      <c r="J48" s="14">
        <f>IF(A48="","",IF(OR(H48="",I48=""),"",IF(H48&gt;I48,F48,IF(I48&gt;H48,G48,"Draw"))))</f>
        <v/>
      </c>
      <c r="K48" s="14">
        <f>IF(A48="","",IF(OR(H48="",I48=""),"Scheduled","Final"))</f>
        <v/>
      </c>
      <c r="L48" s="10" t="n"/>
      <c r="M48" s="10" t="n"/>
      <c r="N48" s="10" t="n"/>
      <c r="O48" s="10" t="n"/>
      <c r="P48" s="14">
        <f>IF(OR(L48="",J48=""),"",IF(L48=J48,1,0))</f>
        <v/>
      </c>
      <c r="Q48" s="14">
        <f>IF(OR(M48="",J48=""),"",IF(M48=J48,1,0))</f>
        <v/>
      </c>
      <c r="R48" s="14">
        <f>IF(OR(N48="",J48=""),"",IF(N48=J48,1,0))</f>
        <v/>
      </c>
      <c r="S48" s="14">
        <f>IF(OR(O48="",J48=""),"",IF(O48=J48,1,0))</f>
        <v/>
      </c>
      <c r="T48" s="14">
        <f>IF(A48="","",COUNTIF(L48:O48,"&lt;&gt;"))</f>
        <v/>
      </c>
      <c r="U48" s="14">
        <f>IF(A48="","",SUM(P48:S48))</f>
        <v/>
      </c>
      <c r="V48" s="46">
        <f>IF(OR(A48="",T48=0),"",IFERROR(U48/T48,0))</f>
        <v/>
      </c>
    </row>
    <row r="49">
      <c r="A49" s="10" t="n"/>
      <c r="B49" s="10" t="n"/>
      <c r="C49" s="30" t="n"/>
      <c r="D49" s="12" t="n"/>
      <c r="E49" s="12" t="n"/>
      <c r="F49" s="12" t="n"/>
      <c r="G49" s="12" t="n"/>
      <c r="H49" s="13" t="n"/>
      <c r="I49" s="13" t="n"/>
      <c r="J49" s="16">
        <f>IF(A49="","",IF(OR(H49="",I49=""),"",IF(H49&gt;I49,F49,IF(I49&gt;H49,G49,"Draw"))))</f>
        <v/>
      </c>
      <c r="K49" s="16">
        <f>IF(A49="","",IF(OR(H49="",I49=""),"Scheduled","Final"))</f>
        <v/>
      </c>
      <c r="L49" s="10" t="n"/>
      <c r="M49" s="10" t="n"/>
      <c r="N49" s="10" t="n"/>
      <c r="O49" s="10" t="n"/>
      <c r="P49" s="16">
        <f>IF(OR(L49="",J49=""),"",IF(L49=J49,1,0))</f>
        <v/>
      </c>
      <c r="Q49" s="16">
        <f>IF(OR(M49="",J49=""),"",IF(M49=J49,1,0))</f>
        <v/>
      </c>
      <c r="R49" s="16">
        <f>IF(OR(N49="",J49=""),"",IF(N49=J49,1,0))</f>
        <v/>
      </c>
      <c r="S49" s="16">
        <f>IF(OR(O49="",J49=""),"",IF(O49=J49,1,0))</f>
        <v/>
      </c>
      <c r="T49" s="16">
        <f>IF(A49="","",COUNTIF(L49:O49,"&lt;&gt;"))</f>
        <v/>
      </c>
      <c r="U49" s="16">
        <f>IF(A49="","",SUM(P49:S49))</f>
        <v/>
      </c>
      <c r="V49" s="47">
        <f>IF(OR(A49="",T49=0),"",IFERROR(U49/T49,0))</f>
        <v/>
      </c>
    </row>
    <row r="50">
      <c r="A50" s="10" t="n"/>
      <c r="B50" s="10" t="n"/>
      <c r="C50" s="30" t="n"/>
      <c r="D50" s="12" t="n"/>
      <c r="E50" s="12" t="n"/>
      <c r="F50" s="12" t="n"/>
      <c r="G50" s="12" t="n"/>
      <c r="H50" s="13" t="n"/>
      <c r="I50" s="13" t="n"/>
      <c r="J50" s="14">
        <f>IF(A50="","",IF(OR(H50="",I50=""),"",IF(H50&gt;I50,F50,IF(I50&gt;H50,G50,"Draw"))))</f>
        <v/>
      </c>
      <c r="K50" s="14">
        <f>IF(A50="","",IF(OR(H50="",I50=""),"Scheduled","Final"))</f>
        <v/>
      </c>
      <c r="L50" s="10" t="n"/>
      <c r="M50" s="10" t="n"/>
      <c r="N50" s="10" t="n"/>
      <c r="O50" s="10" t="n"/>
      <c r="P50" s="14">
        <f>IF(OR(L50="",J50=""),"",IF(L50=J50,1,0))</f>
        <v/>
      </c>
      <c r="Q50" s="14">
        <f>IF(OR(M50="",J50=""),"",IF(M50=J50,1,0))</f>
        <v/>
      </c>
      <c r="R50" s="14">
        <f>IF(OR(N50="",J50=""),"",IF(N50=J50,1,0))</f>
        <v/>
      </c>
      <c r="S50" s="14">
        <f>IF(OR(O50="",J50=""),"",IF(O50=J50,1,0))</f>
        <v/>
      </c>
      <c r="T50" s="14">
        <f>IF(A50="","",COUNTIF(L50:O50,"&lt;&gt;"))</f>
        <v/>
      </c>
      <c r="U50" s="14">
        <f>IF(A50="","",SUM(P50:S50))</f>
        <v/>
      </c>
      <c r="V50" s="46">
        <f>IF(OR(A50="",T50=0),"",IFERROR(U50/T50,0))</f>
        <v/>
      </c>
    </row>
    <row r="51">
      <c r="A51" s="10" t="n"/>
      <c r="B51" s="10" t="n"/>
      <c r="C51" s="30" t="n"/>
      <c r="D51" s="12" t="n"/>
      <c r="E51" s="12" t="n"/>
      <c r="F51" s="12" t="n"/>
      <c r="G51" s="12" t="n"/>
      <c r="H51" s="13" t="n"/>
      <c r="I51" s="13" t="n"/>
      <c r="J51" s="16">
        <f>IF(A51="","",IF(OR(H51="",I51=""),"",IF(H51&gt;I51,F51,IF(I51&gt;H51,G51,"Draw"))))</f>
        <v/>
      </c>
      <c r="K51" s="16">
        <f>IF(A51="","",IF(OR(H51="",I51=""),"Scheduled","Final"))</f>
        <v/>
      </c>
      <c r="L51" s="10" t="n"/>
      <c r="M51" s="10" t="n"/>
      <c r="N51" s="10" t="n"/>
      <c r="O51" s="10" t="n"/>
      <c r="P51" s="16">
        <f>IF(OR(L51="",J51=""),"",IF(L51=J51,1,0))</f>
        <v/>
      </c>
      <c r="Q51" s="16">
        <f>IF(OR(M51="",J51=""),"",IF(M51=J51,1,0))</f>
        <v/>
      </c>
      <c r="R51" s="16">
        <f>IF(OR(N51="",J51=""),"",IF(N51=J51,1,0))</f>
        <v/>
      </c>
      <c r="S51" s="16">
        <f>IF(OR(O51="",J51=""),"",IF(O51=J51,1,0))</f>
        <v/>
      </c>
      <c r="T51" s="16">
        <f>IF(A51="","",COUNTIF(L51:O51,"&lt;&gt;"))</f>
        <v/>
      </c>
      <c r="U51" s="16">
        <f>IF(A51="","",SUM(P51:S51))</f>
        <v/>
      </c>
      <c r="V51" s="47">
        <f>IF(OR(A51="",T51=0),"",IFERROR(U51/T51,0))</f>
        <v/>
      </c>
    </row>
    <row r="52">
      <c r="A52" s="10" t="n"/>
      <c r="B52" s="10" t="n"/>
      <c r="C52" s="30" t="n"/>
      <c r="D52" s="12" t="n"/>
      <c r="E52" s="12" t="n"/>
      <c r="F52" s="12" t="n"/>
      <c r="G52" s="12" t="n"/>
      <c r="H52" s="13" t="n"/>
      <c r="I52" s="13" t="n"/>
      <c r="J52" s="14">
        <f>IF(A52="","",IF(OR(H52="",I52=""),"",IF(H52&gt;I52,F52,IF(I52&gt;H52,G52,"Draw"))))</f>
        <v/>
      </c>
      <c r="K52" s="14">
        <f>IF(A52="","",IF(OR(H52="",I52=""),"Scheduled","Final"))</f>
        <v/>
      </c>
      <c r="L52" s="10" t="n"/>
      <c r="M52" s="10" t="n"/>
      <c r="N52" s="10" t="n"/>
      <c r="O52" s="10" t="n"/>
      <c r="P52" s="14">
        <f>IF(OR(L52="",J52=""),"",IF(L52=J52,1,0))</f>
        <v/>
      </c>
      <c r="Q52" s="14">
        <f>IF(OR(M52="",J52=""),"",IF(M52=J52,1,0))</f>
        <v/>
      </c>
      <c r="R52" s="14">
        <f>IF(OR(N52="",J52=""),"",IF(N52=J52,1,0))</f>
        <v/>
      </c>
      <c r="S52" s="14">
        <f>IF(OR(O52="",J52=""),"",IF(O52=J52,1,0))</f>
        <v/>
      </c>
      <c r="T52" s="14">
        <f>IF(A52="","",COUNTIF(L52:O52,"&lt;&gt;"))</f>
        <v/>
      </c>
      <c r="U52" s="14">
        <f>IF(A52="","",SUM(P52:S52))</f>
        <v/>
      </c>
      <c r="V52" s="46">
        <f>IF(OR(A52="",T52=0),"",IFERROR(U52/T52,0))</f>
        <v/>
      </c>
    </row>
    <row r="53">
      <c r="A53" s="10" t="n"/>
      <c r="B53" s="10" t="n"/>
      <c r="C53" s="30" t="n"/>
      <c r="D53" s="12" t="n"/>
      <c r="E53" s="12" t="n"/>
      <c r="F53" s="12" t="n"/>
      <c r="G53" s="12" t="n"/>
      <c r="H53" s="13" t="n"/>
      <c r="I53" s="13" t="n"/>
      <c r="J53" s="16">
        <f>IF(A53="","",IF(OR(H53="",I53=""),"",IF(H53&gt;I53,F53,IF(I53&gt;H53,G53,"Draw"))))</f>
        <v/>
      </c>
      <c r="K53" s="16">
        <f>IF(A53="","",IF(OR(H53="",I53=""),"Scheduled","Final"))</f>
        <v/>
      </c>
      <c r="L53" s="10" t="n"/>
      <c r="M53" s="10" t="n"/>
      <c r="N53" s="10" t="n"/>
      <c r="O53" s="10" t="n"/>
      <c r="P53" s="16">
        <f>IF(OR(L53="",J53=""),"",IF(L53=J53,1,0))</f>
        <v/>
      </c>
      <c r="Q53" s="16">
        <f>IF(OR(M53="",J53=""),"",IF(M53=J53,1,0))</f>
        <v/>
      </c>
      <c r="R53" s="16">
        <f>IF(OR(N53="",J53=""),"",IF(N53=J53,1,0))</f>
        <v/>
      </c>
      <c r="S53" s="16">
        <f>IF(OR(O53="",J53=""),"",IF(O53=J53,1,0))</f>
        <v/>
      </c>
      <c r="T53" s="16">
        <f>IF(A53="","",COUNTIF(L53:O53,"&lt;&gt;"))</f>
        <v/>
      </c>
      <c r="U53" s="16">
        <f>IF(A53="","",SUM(P53:S53))</f>
        <v/>
      </c>
      <c r="V53" s="47">
        <f>IF(OR(A53="",T53=0),"",IFERROR(U53/T53,0))</f>
        <v/>
      </c>
    </row>
    <row r="54">
      <c r="A54" s="10" t="n"/>
      <c r="B54" s="10" t="n"/>
      <c r="C54" s="30" t="n"/>
      <c r="D54" s="12" t="n"/>
      <c r="E54" s="12" t="n"/>
      <c r="F54" s="12" t="n"/>
      <c r="G54" s="12" t="n"/>
      <c r="H54" s="13" t="n"/>
      <c r="I54" s="13" t="n"/>
      <c r="J54" s="14">
        <f>IF(A54="","",IF(OR(H54="",I54=""),"",IF(H54&gt;I54,F54,IF(I54&gt;H54,G54,"Draw"))))</f>
        <v/>
      </c>
      <c r="K54" s="14">
        <f>IF(A54="","",IF(OR(H54="",I54=""),"Scheduled","Final"))</f>
        <v/>
      </c>
      <c r="L54" s="10" t="n"/>
      <c r="M54" s="10" t="n"/>
      <c r="N54" s="10" t="n"/>
      <c r="O54" s="10" t="n"/>
      <c r="P54" s="14">
        <f>IF(OR(L54="",J54=""),"",IF(L54=J54,1,0))</f>
        <v/>
      </c>
      <c r="Q54" s="14">
        <f>IF(OR(M54="",J54=""),"",IF(M54=J54,1,0))</f>
        <v/>
      </c>
      <c r="R54" s="14">
        <f>IF(OR(N54="",J54=""),"",IF(N54=J54,1,0))</f>
        <v/>
      </c>
      <c r="S54" s="14">
        <f>IF(OR(O54="",J54=""),"",IF(O54=J54,1,0))</f>
        <v/>
      </c>
      <c r="T54" s="14">
        <f>IF(A54="","",COUNTIF(L54:O54,"&lt;&gt;"))</f>
        <v/>
      </c>
      <c r="U54" s="14">
        <f>IF(A54="","",SUM(P54:S54))</f>
        <v/>
      </c>
      <c r="V54" s="46">
        <f>IF(OR(A54="",T54=0),"",IFERROR(U54/T54,0))</f>
        <v/>
      </c>
    </row>
    <row r="55">
      <c r="A55" s="10" t="n"/>
      <c r="B55" s="10" t="n"/>
      <c r="C55" s="30" t="n"/>
      <c r="D55" s="12" t="n"/>
      <c r="E55" s="12" t="n"/>
      <c r="F55" s="12" t="n"/>
      <c r="G55" s="12" t="n"/>
      <c r="H55" s="13" t="n"/>
      <c r="I55" s="13" t="n"/>
      <c r="J55" s="16">
        <f>IF(A55="","",IF(OR(H55="",I55=""),"",IF(H55&gt;I55,F55,IF(I55&gt;H55,G55,"Draw"))))</f>
        <v/>
      </c>
      <c r="K55" s="16">
        <f>IF(A55="","",IF(OR(H55="",I55=""),"Scheduled","Final"))</f>
        <v/>
      </c>
      <c r="L55" s="10" t="n"/>
      <c r="M55" s="10" t="n"/>
      <c r="N55" s="10" t="n"/>
      <c r="O55" s="10" t="n"/>
      <c r="P55" s="16">
        <f>IF(OR(L55="",J55=""),"",IF(L55=J55,1,0))</f>
        <v/>
      </c>
      <c r="Q55" s="16">
        <f>IF(OR(M55="",J55=""),"",IF(M55=J55,1,0))</f>
        <v/>
      </c>
      <c r="R55" s="16">
        <f>IF(OR(N55="",J55=""),"",IF(N55=J55,1,0))</f>
        <v/>
      </c>
      <c r="S55" s="16">
        <f>IF(OR(O55="",J55=""),"",IF(O55=J55,1,0))</f>
        <v/>
      </c>
      <c r="T55" s="16">
        <f>IF(A55="","",COUNTIF(L55:O55,"&lt;&gt;"))</f>
        <v/>
      </c>
      <c r="U55" s="16">
        <f>IF(A55="","",SUM(P55:S55))</f>
        <v/>
      </c>
      <c r="V55" s="47">
        <f>IF(OR(A55="",T55=0),"",IFERROR(U55/T55,0))</f>
        <v/>
      </c>
    </row>
    <row r="56">
      <c r="A56" s="10" t="n"/>
      <c r="B56" s="10" t="n"/>
      <c r="C56" s="30" t="n"/>
      <c r="D56" s="12" t="n"/>
      <c r="E56" s="12" t="n"/>
      <c r="F56" s="12" t="n"/>
      <c r="G56" s="12" t="n"/>
      <c r="H56" s="13" t="n"/>
      <c r="I56" s="13" t="n"/>
      <c r="J56" s="14">
        <f>IF(A56="","",IF(OR(H56="",I56=""),"",IF(H56&gt;I56,F56,IF(I56&gt;H56,G56,"Draw"))))</f>
        <v/>
      </c>
      <c r="K56" s="14">
        <f>IF(A56="","",IF(OR(H56="",I56=""),"Scheduled","Final"))</f>
        <v/>
      </c>
      <c r="L56" s="10" t="n"/>
      <c r="M56" s="10" t="n"/>
      <c r="N56" s="10" t="n"/>
      <c r="O56" s="10" t="n"/>
      <c r="P56" s="14">
        <f>IF(OR(L56="",J56=""),"",IF(L56=J56,1,0))</f>
        <v/>
      </c>
      <c r="Q56" s="14">
        <f>IF(OR(M56="",J56=""),"",IF(M56=J56,1,0))</f>
        <v/>
      </c>
      <c r="R56" s="14">
        <f>IF(OR(N56="",J56=""),"",IF(N56=J56,1,0))</f>
        <v/>
      </c>
      <c r="S56" s="14">
        <f>IF(OR(O56="",J56=""),"",IF(O56=J56,1,0))</f>
        <v/>
      </c>
      <c r="T56" s="14">
        <f>IF(A56="","",COUNTIF(L56:O56,"&lt;&gt;"))</f>
        <v/>
      </c>
      <c r="U56" s="14">
        <f>IF(A56="","",SUM(P56:S56))</f>
        <v/>
      </c>
      <c r="V56" s="46">
        <f>IF(OR(A56="",T56=0),"",IFERROR(U56/T56,0))</f>
        <v/>
      </c>
    </row>
    <row r="57">
      <c r="A57" s="10" t="n"/>
      <c r="B57" s="10" t="n"/>
      <c r="C57" s="30" t="n"/>
      <c r="D57" s="12" t="n"/>
      <c r="E57" s="12" t="n"/>
      <c r="F57" s="12" t="n"/>
      <c r="G57" s="12" t="n"/>
      <c r="H57" s="13" t="n"/>
      <c r="I57" s="13" t="n"/>
      <c r="J57" s="16">
        <f>IF(A57="","",IF(OR(H57="",I57=""),"",IF(H57&gt;I57,F57,IF(I57&gt;H57,G57,"Draw"))))</f>
        <v/>
      </c>
      <c r="K57" s="16">
        <f>IF(A57="","",IF(OR(H57="",I57=""),"Scheduled","Final"))</f>
        <v/>
      </c>
      <c r="L57" s="10" t="n"/>
      <c r="M57" s="10" t="n"/>
      <c r="N57" s="10" t="n"/>
      <c r="O57" s="10" t="n"/>
      <c r="P57" s="16">
        <f>IF(OR(L57="",J57=""),"",IF(L57=J57,1,0))</f>
        <v/>
      </c>
      <c r="Q57" s="16">
        <f>IF(OR(M57="",J57=""),"",IF(M57=J57,1,0))</f>
        <v/>
      </c>
      <c r="R57" s="16">
        <f>IF(OR(N57="",J57=""),"",IF(N57=J57,1,0))</f>
        <v/>
      </c>
      <c r="S57" s="16">
        <f>IF(OR(O57="",J57=""),"",IF(O57=J57,1,0))</f>
        <v/>
      </c>
      <c r="T57" s="16">
        <f>IF(A57="","",COUNTIF(L57:O57,"&lt;&gt;"))</f>
        <v/>
      </c>
      <c r="U57" s="16">
        <f>IF(A57="","",SUM(P57:S57))</f>
        <v/>
      </c>
      <c r="V57" s="47">
        <f>IF(OR(A57="",T57=0),"",IFERROR(U57/T57,0))</f>
        <v/>
      </c>
    </row>
    <row r="58">
      <c r="A58" s="10" t="n"/>
      <c r="B58" s="10" t="n"/>
      <c r="C58" s="30" t="n"/>
      <c r="D58" s="12" t="n"/>
      <c r="E58" s="12" t="n"/>
      <c r="F58" s="12" t="n"/>
      <c r="G58" s="12" t="n"/>
      <c r="H58" s="13" t="n"/>
      <c r="I58" s="13" t="n"/>
      <c r="J58" s="14">
        <f>IF(A58="","",IF(OR(H58="",I58=""),"",IF(H58&gt;I58,F58,IF(I58&gt;H58,G58,"Draw"))))</f>
        <v/>
      </c>
      <c r="K58" s="14">
        <f>IF(A58="","",IF(OR(H58="",I58=""),"Scheduled","Final"))</f>
        <v/>
      </c>
      <c r="L58" s="10" t="n"/>
      <c r="M58" s="10" t="n"/>
      <c r="N58" s="10" t="n"/>
      <c r="O58" s="10" t="n"/>
      <c r="P58" s="14">
        <f>IF(OR(L58="",J58=""),"",IF(L58=J58,1,0))</f>
        <v/>
      </c>
      <c r="Q58" s="14">
        <f>IF(OR(M58="",J58=""),"",IF(M58=J58,1,0))</f>
        <v/>
      </c>
      <c r="R58" s="14">
        <f>IF(OR(N58="",J58=""),"",IF(N58=J58,1,0))</f>
        <v/>
      </c>
      <c r="S58" s="14">
        <f>IF(OR(O58="",J58=""),"",IF(O58=J58,1,0))</f>
        <v/>
      </c>
      <c r="T58" s="14">
        <f>IF(A58="","",COUNTIF(L58:O58,"&lt;&gt;"))</f>
        <v/>
      </c>
      <c r="U58" s="14">
        <f>IF(A58="","",SUM(P58:S58))</f>
        <v/>
      </c>
      <c r="V58" s="46">
        <f>IF(OR(A58="",T58=0),"",IFERROR(U58/T58,0))</f>
        <v/>
      </c>
    </row>
    <row r="59">
      <c r="A59" s="10" t="n"/>
      <c r="B59" s="10" t="n"/>
      <c r="C59" s="30" t="n"/>
      <c r="D59" s="12" t="n"/>
      <c r="E59" s="12" t="n"/>
      <c r="F59" s="12" t="n"/>
      <c r="G59" s="12" t="n"/>
      <c r="H59" s="13" t="n"/>
      <c r="I59" s="13" t="n"/>
      <c r="J59" s="16">
        <f>IF(A59="","",IF(OR(H59="",I59=""),"",IF(H59&gt;I59,F59,IF(I59&gt;H59,G59,"Draw"))))</f>
        <v/>
      </c>
      <c r="K59" s="16">
        <f>IF(A59="","",IF(OR(H59="",I59=""),"Scheduled","Final"))</f>
        <v/>
      </c>
      <c r="L59" s="10" t="n"/>
      <c r="M59" s="10" t="n"/>
      <c r="N59" s="10" t="n"/>
      <c r="O59" s="10" t="n"/>
      <c r="P59" s="16">
        <f>IF(OR(L59="",J59=""),"",IF(L59=J59,1,0))</f>
        <v/>
      </c>
      <c r="Q59" s="16">
        <f>IF(OR(M59="",J59=""),"",IF(M59=J59,1,0))</f>
        <v/>
      </c>
      <c r="R59" s="16">
        <f>IF(OR(N59="",J59=""),"",IF(N59=J59,1,0))</f>
        <v/>
      </c>
      <c r="S59" s="16">
        <f>IF(OR(O59="",J59=""),"",IF(O59=J59,1,0))</f>
        <v/>
      </c>
      <c r="T59" s="16">
        <f>IF(A59="","",COUNTIF(L59:O59,"&lt;&gt;"))</f>
        <v/>
      </c>
      <c r="U59" s="16">
        <f>IF(A59="","",SUM(P59:S59))</f>
        <v/>
      </c>
      <c r="V59" s="47">
        <f>IF(OR(A59="",T59=0),"",IFERROR(U59/T59,0))</f>
        <v/>
      </c>
    </row>
    <row r="60">
      <c r="A60" s="10" t="n"/>
      <c r="B60" s="10" t="n"/>
      <c r="C60" s="30" t="n"/>
      <c r="D60" s="12" t="n"/>
      <c r="E60" s="12" t="n"/>
      <c r="F60" s="12" t="n"/>
      <c r="G60" s="12" t="n"/>
      <c r="H60" s="13" t="n"/>
      <c r="I60" s="13" t="n"/>
      <c r="J60" s="14">
        <f>IF(A60="","",IF(OR(H60="",I60=""),"",IF(H60&gt;I60,F60,IF(I60&gt;H60,G60,"Draw"))))</f>
        <v/>
      </c>
      <c r="K60" s="14">
        <f>IF(A60="","",IF(OR(H60="",I60=""),"Scheduled","Final"))</f>
        <v/>
      </c>
      <c r="L60" s="10" t="n"/>
      <c r="M60" s="10" t="n"/>
      <c r="N60" s="10" t="n"/>
      <c r="O60" s="10" t="n"/>
      <c r="P60" s="14">
        <f>IF(OR(L60="",J60=""),"",IF(L60=J60,1,0))</f>
        <v/>
      </c>
      <c r="Q60" s="14">
        <f>IF(OR(M60="",J60=""),"",IF(M60=J60,1,0))</f>
        <v/>
      </c>
      <c r="R60" s="14">
        <f>IF(OR(N60="",J60=""),"",IF(N60=J60,1,0))</f>
        <v/>
      </c>
      <c r="S60" s="14">
        <f>IF(OR(O60="",J60=""),"",IF(O60=J60,1,0))</f>
        <v/>
      </c>
      <c r="T60" s="14">
        <f>IF(A60="","",COUNTIF(L60:O60,"&lt;&gt;"))</f>
        <v/>
      </c>
      <c r="U60" s="14">
        <f>IF(A60="","",SUM(P60:S60))</f>
        <v/>
      </c>
      <c r="V60" s="46">
        <f>IF(OR(A60="",T60=0),"",IFERROR(U60/T60,0))</f>
        <v/>
      </c>
    </row>
    <row r="61">
      <c r="A61" s="10" t="n"/>
      <c r="B61" s="10" t="n"/>
      <c r="C61" s="30" t="n"/>
      <c r="D61" s="12" t="n"/>
      <c r="E61" s="12" t="n"/>
      <c r="F61" s="12" t="n"/>
      <c r="G61" s="12" t="n"/>
      <c r="H61" s="13" t="n"/>
      <c r="I61" s="13" t="n"/>
      <c r="J61" s="16">
        <f>IF(A61="","",IF(OR(H61="",I61=""),"",IF(H61&gt;I61,F61,IF(I61&gt;H61,G61,"Draw"))))</f>
        <v/>
      </c>
      <c r="K61" s="16">
        <f>IF(A61="","",IF(OR(H61="",I61=""),"Scheduled","Final"))</f>
        <v/>
      </c>
      <c r="L61" s="10" t="n"/>
      <c r="M61" s="10" t="n"/>
      <c r="N61" s="10" t="n"/>
      <c r="O61" s="10" t="n"/>
      <c r="P61" s="16">
        <f>IF(OR(L61="",J61=""),"",IF(L61=J61,1,0))</f>
        <v/>
      </c>
      <c r="Q61" s="16">
        <f>IF(OR(M61="",J61=""),"",IF(M61=J61,1,0))</f>
        <v/>
      </c>
      <c r="R61" s="16">
        <f>IF(OR(N61="",J61=""),"",IF(N61=J61,1,0))</f>
        <v/>
      </c>
      <c r="S61" s="16">
        <f>IF(OR(O61="",J61=""),"",IF(O61=J61,1,0))</f>
        <v/>
      </c>
      <c r="T61" s="16">
        <f>IF(A61="","",COUNTIF(L61:O61,"&lt;&gt;"))</f>
        <v/>
      </c>
      <c r="U61" s="16">
        <f>IF(A61="","",SUM(P61:S61))</f>
        <v/>
      </c>
      <c r="V61" s="47">
        <f>IF(OR(A61="",T61=0),"",IFERROR(U61/T61,0))</f>
        <v/>
      </c>
    </row>
    <row r="62">
      <c r="A62" s="10" t="n"/>
      <c r="B62" s="10" t="n"/>
      <c r="C62" s="30" t="n"/>
      <c r="D62" s="12" t="n"/>
      <c r="E62" s="12" t="n"/>
      <c r="F62" s="12" t="n"/>
      <c r="G62" s="12" t="n"/>
      <c r="H62" s="13" t="n"/>
      <c r="I62" s="13" t="n"/>
      <c r="J62" s="14">
        <f>IF(A62="","",IF(OR(H62="",I62=""),"",IF(H62&gt;I62,F62,IF(I62&gt;H62,G62,"Draw"))))</f>
        <v/>
      </c>
      <c r="K62" s="14">
        <f>IF(A62="","",IF(OR(H62="",I62=""),"Scheduled","Final"))</f>
        <v/>
      </c>
      <c r="L62" s="10" t="n"/>
      <c r="M62" s="10" t="n"/>
      <c r="N62" s="10" t="n"/>
      <c r="O62" s="10" t="n"/>
      <c r="P62" s="14">
        <f>IF(OR(L62="",J62=""),"",IF(L62=J62,1,0))</f>
        <v/>
      </c>
      <c r="Q62" s="14">
        <f>IF(OR(M62="",J62=""),"",IF(M62=J62,1,0))</f>
        <v/>
      </c>
      <c r="R62" s="14">
        <f>IF(OR(N62="",J62=""),"",IF(N62=J62,1,0))</f>
        <v/>
      </c>
      <c r="S62" s="14">
        <f>IF(OR(O62="",J62=""),"",IF(O62=J62,1,0))</f>
        <v/>
      </c>
      <c r="T62" s="14">
        <f>IF(A62="","",COUNTIF(L62:O62,"&lt;&gt;"))</f>
        <v/>
      </c>
      <c r="U62" s="14">
        <f>IF(A62="","",SUM(P62:S62))</f>
        <v/>
      </c>
      <c r="V62" s="46">
        <f>IF(OR(A62="",T62=0),"",IFERROR(U62/T62,0))</f>
        <v/>
      </c>
    </row>
    <row r="63">
      <c r="A63" s="10" t="n"/>
      <c r="B63" s="10" t="n"/>
      <c r="C63" s="30" t="n"/>
      <c r="D63" s="12" t="n"/>
      <c r="E63" s="12" t="n"/>
      <c r="F63" s="12" t="n"/>
      <c r="G63" s="12" t="n"/>
      <c r="H63" s="13" t="n"/>
      <c r="I63" s="13" t="n"/>
      <c r="J63" s="16">
        <f>IF(A63="","",IF(OR(H63="",I63=""),"",IF(H63&gt;I63,F63,IF(I63&gt;H63,G63,"Draw"))))</f>
        <v/>
      </c>
      <c r="K63" s="16">
        <f>IF(A63="","",IF(OR(H63="",I63=""),"Scheduled","Final"))</f>
        <v/>
      </c>
      <c r="L63" s="10" t="n"/>
      <c r="M63" s="10" t="n"/>
      <c r="N63" s="10" t="n"/>
      <c r="O63" s="10" t="n"/>
      <c r="P63" s="16">
        <f>IF(OR(L63="",J63=""),"",IF(L63=J63,1,0))</f>
        <v/>
      </c>
      <c r="Q63" s="16">
        <f>IF(OR(M63="",J63=""),"",IF(M63=J63,1,0))</f>
        <v/>
      </c>
      <c r="R63" s="16">
        <f>IF(OR(N63="",J63=""),"",IF(N63=J63,1,0))</f>
        <v/>
      </c>
      <c r="S63" s="16">
        <f>IF(OR(O63="",J63=""),"",IF(O63=J63,1,0))</f>
        <v/>
      </c>
      <c r="T63" s="16">
        <f>IF(A63="","",COUNTIF(L63:O63,"&lt;&gt;"))</f>
        <v/>
      </c>
      <c r="U63" s="16">
        <f>IF(A63="","",SUM(P63:S63))</f>
        <v/>
      </c>
      <c r="V63" s="47">
        <f>IF(OR(A63="",T63=0),"",IFERROR(U63/T63,0))</f>
        <v/>
      </c>
    </row>
    <row r="64">
      <c r="A64" s="10" t="n"/>
      <c r="B64" s="10" t="n"/>
      <c r="C64" s="30" t="n"/>
      <c r="D64" s="12" t="n"/>
      <c r="E64" s="12" t="n"/>
      <c r="F64" s="12" t="n"/>
      <c r="G64" s="12" t="n"/>
      <c r="H64" s="13" t="n"/>
      <c r="I64" s="13" t="n"/>
      <c r="J64" s="14">
        <f>IF(A64="","",IF(OR(H64="",I64=""),"",IF(H64&gt;I64,F64,IF(I64&gt;H64,G64,"Draw"))))</f>
        <v/>
      </c>
      <c r="K64" s="14">
        <f>IF(A64="","",IF(OR(H64="",I64=""),"Scheduled","Final"))</f>
        <v/>
      </c>
      <c r="L64" s="10" t="n"/>
      <c r="M64" s="10" t="n"/>
      <c r="N64" s="10" t="n"/>
      <c r="O64" s="10" t="n"/>
      <c r="P64" s="14">
        <f>IF(OR(L64="",J64=""),"",IF(L64=J64,1,0))</f>
        <v/>
      </c>
      <c r="Q64" s="14">
        <f>IF(OR(M64="",J64=""),"",IF(M64=J64,1,0))</f>
        <v/>
      </c>
      <c r="R64" s="14">
        <f>IF(OR(N64="",J64=""),"",IF(N64=J64,1,0))</f>
        <v/>
      </c>
      <c r="S64" s="14">
        <f>IF(OR(O64="",J64=""),"",IF(O64=J64,1,0))</f>
        <v/>
      </c>
      <c r="T64" s="14">
        <f>IF(A64="","",COUNTIF(L64:O64,"&lt;&gt;"))</f>
        <v/>
      </c>
      <c r="U64" s="14">
        <f>IF(A64="","",SUM(P64:S64))</f>
        <v/>
      </c>
      <c r="V64" s="46">
        <f>IF(OR(A64="",T64=0),"",IFERROR(U64/T64,0))</f>
        <v/>
      </c>
    </row>
    <row r="65">
      <c r="A65" s="10" t="n"/>
      <c r="B65" s="10" t="n"/>
      <c r="C65" s="30" t="n"/>
      <c r="D65" s="12" t="n"/>
      <c r="E65" s="12" t="n"/>
      <c r="F65" s="12" t="n"/>
      <c r="G65" s="12" t="n"/>
      <c r="H65" s="13" t="n"/>
      <c r="I65" s="13" t="n"/>
      <c r="J65" s="16">
        <f>IF(A65="","",IF(OR(H65="",I65=""),"",IF(H65&gt;I65,F65,IF(I65&gt;H65,G65,"Draw"))))</f>
        <v/>
      </c>
      <c r="K65" s="16">
        <f>IF(A65="","",IF(OR(H65="",I65=""),"Scheduled","Final"))</f>
        <v/>
      </c>
      <c r="L65" s="10" t="n"/>
      <c r="M65" s="10" t="n"/>
      <c r="N65" s="10" t="n"/>
      <c r="O65" s="10" t="n"/>
      <c r="P65" s="16">
        <f>IF(OR(L65="",J65=""),"",IF(L65=J65,1,0))</f>
        <v/>
      </c>
      <c r="Q65" s="16">
        <f>IF(OR(M65="",J65=""),"",IF(M65=J65,1,0))</f>
        <v/>
      </c>
      <c r="R65" s="16">
        <f>IF(OR(N65="",J65=""),"",IF(N65=J65,1,0))</f>
        <v/>
      </c>
      <c r="S65" s="16">
        <f>IF(OR(O65="",J65=""),"",IF(O65=J65,1,0))</f>
        <v/>
      </c>
      <c r="T65" s="16">
        <f>IF(A65="","",COUNTIF(L65:O65,"&lt;&gt;"))</f>
        <v/>
      </c>
      <c r="U65" s="16">
        <f>IF(A65="","",SUM(P65:S65))</f>
        <v/>
      </c>
      <c r="V65" s="47">
        <f>IF(OR(A65="",T65=0),"",IFERROR(U65/T65,0))</f>
        <v/>
      </c>
    </row>
    <row r="66">
      <c r="A66" s="10" t="n"/>
      <c r="B66" s="10" t="n"/>
      <c r="C66" s="30" t="n"/>
      <c r="D66" s="12" t="n"/>
      <c r="E66" s="12" t="n"/>
      <c r="F66" s="12" t="n"/>
      <c r="G66" s="12" t="n"/>
      <c r="H66" s="13" t="n"/>
      <c r="I66" s="13" t="n"/>
      <c r="J66" s="14">
        <f>IF(A66="","",IF(OR(H66="",I66=""),"",IF(H66&gt;I66,F66,IF(I66&gt;H66,G66,"Draw"))))</f>
        <v/>
      </c>
      <c r="K66" s="14">
        <f>IF(A66="","",IF(OR(H66="",I66=""),"Scheduled","Final"))</f>
        <v/>
      </c>
      <c r="L66" s="10" t="n"/>
      <c r="M66" s="10" t="n"/>
      <c r="N66" s="10" t="n"/>
      <c r="O66" s="10" t="n"/>
      <c r="P66" s="14">
        <f>IF(OR(L66="",J66=""),"",IF(L66=J66,1,0))</f>
        <v/>
      </c>
      <c r="Q66" s="14">
        <f>IF(OR(M66="",J66=""),"",IF(M66=J66,1,0))</f>
        <v/>
      </c>
      <c r="R66" s="14">
        <f>IF(OR(N66="",J66=""),"",IF(N66=J66,1,0))</f>
        <v/>
      </c>
      <c r="S66" s="14">
        <f>IF(OR(O66="",J66=""),"",IF(O66=J66,1,0))</f>
        <v/>
      </c>
      <c r="T66" s="14">
        <f>IF(A66="","",COUNTIF(L66:O66,"&lt;&gt;"))</f>
        <v/>
      </c>
      <c r="U66" s="14">
        <f>IF(A66="","",SUM(P66:S66))</f>
        <v/>
      </c>
      <c r="V66" s="46">
        <f>IF(OR(A66="",T66=0),"",IFERROR(U66/T66,0))</f>
        <v/>
      </c>
    </row>
    <row r="67">
      <c r="A67" s="10" t="n"/>
      <c r="B67" s="10" t="n"/>
      <c r="C67" s="30" t="n"/>
      <c r="D67" s="12" t="n"/>
      <c r="E67" s="12" t="n"/>
      <c r="F67" s="12" t="n"/>
      <c r="G67" s="12" t="n"/>
      <c r="H67" s="13" t="n"/>
      <c r="I67" s="13" t="n"/>
      <c r="J67" s="16">
        <f>IF(A67="","",IF(OR(H67="",I67=""),"",IF(H67&gt;I67,F67,IF(I67&gt;H67,G67,"Draw"))))</f>
        <v/>
      </c>
      <c r="K67" s="16">
        <f>IF(A67="","",IF(OR(H67="",I67=""),"Scheduled","Final"))</f>
        <v/>
      </c>
      <c r="L67" s="10" t="n"/>
      <c r="M67" s="10" t="n"/>
      <c r="N67" s="10" t="n"/>
      <c r="O67" s="10" t="n"/>
      <c r="P67" s="16">
        <f>IF(OR(L67="",J67=""),"",IF(L67=J67,1,0))</f>
        <v/>
      </c>
      <c r="Q67" s="16">
        <f>IF(OR(M67="",J67=""),"",IF(M67=J67,1,0))</f>
        <v/>
      </c>
      <c r="R67" s="16">
        <f>IF(OR(N67="",J67=""),"",IF(N67=J67,1,0))</f>
        <v/>
      </c>
      <c r="S67" s="16">
        <f>IF(OR(O67="",J67=""),"",IF(O67=J67,1,0))</f>
        <v/>
      </c>
      <c r="T67" s="16">
        <f>IF(A67="","",COUNTIF(L67:O67,"&lt;&gt;"))</f>
        <v/>
      </c>
      <c r="U67" s="16">
        <f>IF(A67="","",SUM(P67:S67))</f>
        <v/>
      </c>
      <c r="V67" s="47">
        <f>IF(OR(A67="",T67=0),"",IFERROR(U67/T67,0))</f>
        <v/>
      </c>
    </row>
    <row r="68">
      <c r="A68" s="10" t="n"/>
      <c r="B68" s="10" t="n"/>
      <c r="C68" s="30" t="n"/>
      <c r="D68" s="12" t="n"/>
      <c r="E68" s="12" t="n"/>
      <c r="F68" s="12" t="n"/>
      <c r="G68" s="12" t="n"/>
      <c r="H68" s="13" t="n"/>
      <c r="I68" s="13" t="n"/>
      <c r="J68" s="14">
        <f>IF(A68="","",IF(OR(H68="",I68=""),"",IF(H68&gt;I68,F68,IF(I68&gt;H68,G68,"Draw"))))</f>
        <v/>
      </c>
      <c r="K68" s="14">
        <f>IF(A68="","",IF(OR(H68="",I68=""),"Scheduled","Final"))</f>
        <v/>
      </c>
      <c r="L68" s="10" t="n"/>
      <c r="M68" s="10" t="n"/>
      <c r="N68" s="10" t="n"/>
      <c r="O68" s="10" t="n"/>
      <c r="P68" s="14">
        <f>IF(OR(L68="",J68=""),"",IF(L68=J68,1,0))</f>
        <v/>
      </c>
      <c r="Q68" s="14">
        <f>IF(OR(M68="",J68=""),"",IF(M68=J68,1,0))</f>
        <v/>
      </c>
      <c r="R68" s="14">
        <f>IF(OR(N68="",J68=""),"",IF(N68=J68,1,0))</f>
        <v/>
      </c>
      <c r="S68" s="14">
        <f>IF(OR(O68="",J68=""),"",IF(O68=J68,1,0))</f>
        <v/>
      </c>
      <c r="T68" s="14">
        <f>IF(A68="","",COUNTIF(L68:O68,"&lt;&gt;"))</f>
        <v/>
      </c>
      <c r="U68" s="14">
        <f>IF(A68="","",SUM(P68:S68))</f>
        <v/>
      </c>
      <c r="V68" s="46">
        <f>IF(OR(A68="",T68=0),"",IFERROR(U68/T68,0))</f>
        <v/>
      </c>
    </row>
    <row r="69">
      <c r="A69" s="10" t="n"/>
      <c r="B69" s="10" t="n"/>
      <c r="C69" s="30" t="n"/>
      <c r="D69" s="12" t="n"/>
      <c r="E69" s="12" t="n"/>
      <c r="F69" s="12" t="n"/>
      <c r="G69" s="12" t="n"/>
      <c r="H69" s="13" t="n"/>
      <c r="I69" s="13" t="n"/>
      <c r="J69" s="16">
        <f>IF(A69="","",IF(OR(H69="",I69=""),"",IF(H69&gt;I69,F69,IF(I69&gt;H69,G69,"Draw"))))</f>
        <v/>
      </c>
      <c r="K69" s="16">
        <f>IF(A69="","",IF(OR(H69="",I69=""),"Scheduled","Final"))</f>
        <v/>
      </c>
      <c r="L69" s="10" t="n"/>
      <c r="M69" s="10" t="n"/>
      <c r="N69" s="10" t="n"/>
      <c r="O69" s="10" t="n"/>
      <c r="P69" s="16">
        <f>IF(OR(L69="",J69=""),"",IF(L69=J69,1,0))</f>
        <v/>
      </c>
      <c r="Q69" s="16">
        <f>IF(OR(M69="",J69=""),"",IF(M69=J69,1,0))</f>
        <v/>
      </c>
      <c r="R69" s="16">
        <f>IF(OR(N69="",J69=""),"",IF(N69=J69,1,0))</f>
        <v/>
      </c>
      <c r="S69" s="16">
        <f>IF(OR(O69="",J69=""),"",IF(O69=J69,1,0))</f>
        <v/>
      </c>
      <c r="T69" s="16">
        <f>IF(A69="","",COUNTIF(L69:O69,"&lt;&gt;"))</f>
        <v/>
      </c>
      <c r="U69" s="16">
        <f>IF(A69="","",SUM(P69:S69))</f>
        <v/>
      </c>
      <c r="V69" s="47">
        <f>IF(OR(A69="",T69=0),"",IFERROR(U69/T69,0))</f>
        <v/>
      </c>
    </row>
    <row r="70">
      <c r="A70" s="10" t="n"/>
      <c r="B70" s="10" t="n"/>
      <c r="C70" s="30" t="n"/>
      <c r="D70" s="12" t="n"/>
      <c r="E70" s="12" t="n"/>
      <c r="F70" s="12" t="n"/>
      <c r="G70" s="12" t="n"/>
      <c r="H70" s="13" t="n"/>
      <c r="I70" s="13" t="n"/>
      <c r="J70" s="14">
        <f>IF(A70="","",IF(OR(H70="",I70=""),"",IF(H70&gt;I70,F70,IF(I70&gt;H70,G70,"Draw"))))</f>
        <v/>
      </c>
      <c r="K70" s="14">
        <f>IF(A70="","",IF(OR(H70="",I70=""),"Scheduled","Final"))</f>
        <v/>
      </c>
      <c r="L70" s="10" t="n"/>
      <c r="M70" s="10" t="n"/>
      <c r="N70" s="10" t="n"/>
      <c r="O70" s="10" t="n"/>
      <c r="P70" s="14">
        <f>IF(OR(L70="",J70=""),"",IF(L70=J70,1,0))</f>
        <v/>
      </c>
      <c r="Q70" s="14">
        <f>IF(OR(M70="",J70=""),"",IF(M70=J70,1,0))</f>
        <v/>
      </c>
      <c r="R70" s="14">
        <f>IF(OR(N70="",J70=""),"",IF(N70=J70,1,0))</f>
        <v/>
      </c>
      <c r="S70" s="14">
        <f>IF(OR(O70="",J70=""),"",IF(O70=J70,1,0))</f>
        <v/>
      </c>
      <c r="T70" s="14">
        <f>IF(A70="","",COUNTIF(L70:O70,"&lt;&gt;"))</f>
        <v/>
      </c>
      <c r="U70" s="14">
        <f>IF(A70="","",SUM(P70:S70))</f>
        <v/>
      </c>
      <c r="V70" s="46">
        <f>IF(OR(A70="",T70=0),"",IFERROR(U70/T70,0))</f>
        <v/>
      </c>
    </row>
    <row r="71">
      <c r="A71" s="10" t="n"/>
      <c r="B71" s="10" t="n"/>
      <c r="C71" s="30" t="n"/>
      <c r="D71" s="12" t="n"/>
      <c r="E71" s="12" t="n"/>
      <c r="F71" s="12" t="n"/>
      <c r="G71" s="12" t="n"/>
      <c r="H71" s="13" t="n"/>
      <c r="I71" s="13" t="n"/>
      <c r="J71" s="16">
        <f>IF(A71="","",IF(OR(H71="",I71=""),"",IF(H71&gt;I71,F71,IF(I71&gt;H71,G71,"Draw"))))</f>
        <v/>
      </c>
      <c r="K71" s="16">
        <f>IF(A71="","",IF(OR(H71="",I71=""),"Scheduled","Final"))</f>
        <v/>
      </c>
      <c r="L71" s="10" t="n"/>
      <c r="M71" s="10" t="n"/>
      <c r="N71" s="10" t="n"/>
      <c r="O71" s="10" t="n"/>
      <c r="P71" s="16">
        <f>IF(OR(L71="",J71=""),"",IF(L71=J71,1,0))</f>
        <v/>
      </c>
      <c r="Q71" s="16">
        <f>IF(OR(M71="",J71=""),"",IF(M71=J71,1,0))</f>
        <v/>
      </c>
      <c r="R71" s="16">
        <f>IF(OR(N71="",J71=""),"",IF(N71=J71,1,0))</f>
        <v/>
      </c>
      <c r="S71" s="16">
        <f>IF(OR(O71="",J71=""),"",IF(O71=J71,1,0))</f>
        <v/>
      </c>
      <c r="T71" s="16">
        <f>IF(A71="","",COUNTIF(L71:O71,"&lt;&gt;"))</f>
        <v/>
      </c>
      <c r="U71" s="16">
        <f>IF(A71="","",SUM(P71:S71))</f>
        <v/>
      </c>
      <c r="V71" s="47">
        <f>IF(OR(A71="",T71=0),"",IFERROR(U71/T71,0))</f>
        <v/>
      </c>
    </row>
    <row r="72">
      <c r="A72" s="10" t="n"/>
      <c r="B72" s="10" t="n"/>
      <c r="C72" s="30" t="n"/>
      <c r="D72" s="12" t="n"/>
      <c r="E72" s="12" t="n"/>
      <c r="F72" s="12" t="n"/>
      <c r="G72" s="12" t="n"/>
      <c r="H72" s="13" t="n"/>
      <c r="I72" s="13" t="n"/>
      <c r="J72" s="14">
        <f>IF(A72="","",IF(OR(H72="",I72=""),"",IF(H72&gt;I72,F72,IF(I72&gt;H72,G72,"Draw"))))</f>
        <v/>
      </c>
      <c r="K72" s="14">
        <f>IF(A72="","",IF(OR(H72="",I72=""),"Scheduled","Final"))</f>
        <v/>
      </c>
      <c r="L72" s="10" t="n"/>
      <c r="M72" s="10" t="n"/>
      <c r="N72" s="10" t="n"/>
      <c r="O72" s="10" t="n"/>
      <c r="P72" s="14">
        <f>IF(OR(L72="",J72=""),"",IF(L72=J72,1,0))</f>
        <v/>
      </c>
      <c r="Q72" s="14">
        <f>IF(OR(M72="",J72=""),"",IF(M72=J72,1,0))</f>
        <v/>
      </c>
      <c r="R72" s="14">
        <f>IF(OR(N72="",J72=""),"",IF(N72=J72,1,0))</f>
        <v/>
      </c>
      <c r="S72" s="14">
        <f>IF(OR(O72="",J72=""),"",IF(O72=J72,1,0))</f>
        <v/>
      </c>
      <c r="T72" s="14">
        <f>IF(A72="","",COUNTIF(L72:O72,"&lt;&gt;"))</f>
        <v/>
      </c>
      <c r="U72" s="14">
        <f>IF(A72="","",SUM(P72:S72))</f>
        <v/>
      </c>
      <c r="V72" s="46">
        <f>IF(OR(A72="",T72=0),"",IFERROR(U72/T72,0))</f>
        <v/>
      </c>
    </row>
    <row r="73">
      <c r="A73" s="10" t="n"/>
      <c r="B73" s="10" t="n"/>
      <c r="C73" s="30" t="n"/>
      <c r="D73" s="12" t="n"/>
      <c r="E73" s="12" t="n"/>
      <c r="F73" s="12" t="n"/>
      <c r="G73" s="12" t="n"/>
      <c r="H73" s="13" t="n"/>
      <c r="I73" s="13" t="n"/>
      <c r="J73" s="16">
        <f>IF(A73="","",IF(OR(H73="",I73=""),"",IF(H73&gt;I73,F73,IF(I73&gt;H73,G73,"Draw"))))</f>
        <v/>
      </c>
      <c r="K73" s="16">
        <f>IF(A73="","",IF(OR(H73="",I73=""),"Scheduled","Final"))</f>
        <v/>
      </c>
      <c r="L73" s="10" t="n"/>
      <c r="M73" s="10" t="n"/>
      <c r="N73" s="10" t="n"/>
      <c r="O73" s="10" t="n"/>
      <c r="P73" s="16">
        <f>IF(OR(L73="",J73=""),"",IF(L73=J73,1,0))</f>
        <v/>
      </c>
      <c r="Q73" s="16">
        <f>IF(OR(M73="",J73=""),"",IF(M73=J73,1,0))</f>
        <v/>
      </c>
      <c r="R73" s="16">
        <f>IF(OR(N73="",J73=""),"",IF(N73=J73,1,0))</f>
        <v/>
      </c>
      <c r="S73" s="16">
        <f>IF(OR(O73="",J73=""),"",IF(O73=J73,1,0))</f>
        <v/>
      </c>
      <c r="T73" s="16">
        <f>IF(A73="","",COUNTIF(L73:O73,"&lt;&gt;"))</f>
        <v/>
      </c>
      <c r="U73" s="16">
        <f>IF(A73="","",SUM(P73:S73))</f>
        <v/>
      </c>
      <c r="V73" s="47">
        <f>IF(OR(A73="",T73=0),"",IFERROR(U73/T73,0))</f>
        <v/>
      </c>
    </row>
    <row r="74">
      <c r="A74" s="10" t="n"/>
      <c r="B74" s="10" t="n"/>
      <c r="C74" s="30" t="n"/>
      <c r="D74" s="12" t="n"/>
      <c r="E74" s="12" t="n"/>
      <c r="F74" s="12" t="n"/>
      <c r="G74" s="12" t="n"/>
      <c r="H74" s="13" t="n"/>
      <c r="I74" s="13" t="n"/>
      <c r="J74" s="14">
        <f>IF(A74="","",IF(OR(H74="",I74=""),"",IF(H74&gt;I74,F74,IF(I74&gt;H74,G74,"Draw"))))</f>
        <v/>
      </c>
      <c r="K74" s="14">
        <f>IF(A74="","",IF(OR(H74="",I74=""),"Scheduled","Final"))</f>
        <v/>
      </c>
      <c r="L74" s="10" t="n"/>
      <c r="M74" s="10" t="n"/>
      <c r="N74" s="10" t="n"/>
      <c r="O74" s="10" t="n"/>
      <c r="P74" s="14">
        <f>IF(OR(L74="",J74=""),"",IF(L74=J74,1,0))</f>
        <v/>
      </c>
      <c r="Q74" s="14">
        <f>IF(OR(M74="",J74=""),"",IF(M74=J74,1,0))</f>
        <v/>
      </c>
      <c r="R74" s="14">
        <f>IF(OR(N74="",J74=""),"",IF(N74=J74,1,0))</f>
        <v/>
      </c>
      <c r="S74" s="14">
        <f>IF(OR(O74="",J74=""),"",IF(O74=J74,1,0))</f>
        <v/>
      </c>
      <c r="T74" s="14">
        <f>IF(A74="","",COUNTIF(L74:O74,"&lt;&gt;"))</f>
        <v/>
      </c>
      <c r="U74" s="14">
        <f>IF(A74="","",SUM(P74:S74))</f>
        <v/>
      </c>
      <c r="V74" s="46">
        <f>IF(OR(A74="",T74=0),"",IFERROR(U74/T74,0))</f>
        <v/>
      </c>
    </row>
    <row r="75">
      <c r="A75" s="10" t="n"/>
      <c r="B75" s="10" t="n"/>
      <c r="C75" s="30" t="n"/>
      <c r="D75" s="12" t="n"/>
      <c r="E75" s="12" t="n"/>
      <c r="F75" s="12" t="n"/>
      <c r="G75" s="12" t="n"/>
      <c r="H75" s="13" t="n"/>
      <c r="I75" s="13" t="n"/>
      <c r="J75" s="16">
        <f>IF(A75="","",IF(OR(H75="",I75=""),"",IF(H75&gt;I75,F75,IF(I75&gt;H75,G75,"Draw"))))</f>
        <v/>
      </c>
      <c r="K75" s="16">
        <f>IF(A75="","",IF(OR(H75="",I75=""),"Scheduled","Final"))</f>
        <v/>
      </c>
      <c r="L75" s="10" t="n"/>
      <c r="M75" s="10" t="n"/>
      <c r="N75" s="10" t="n"/>
      <c r="O75" s="10" t="n"/>
      <c r="P75" s="16">
        <f>IF(OR(L75="",J75=""),"",IF(L75=J75,1,0))</f>
        <v/>
      </c>
      <c r="Q75" s="16">
        <f>IF(OR(M75="",J75=""),"",IF(M75=J75,1,0))</f>
        <v/>
      </c>
      <c r="R75" s="16">
        <f>IF(OR(N75="",J75=""),"",IF(N75=J75,1,0))</f>
        <v/>
      </c>
      <c r="S75" s="16">
        <f>IF(OR(O75="",J75=""),"",IF(O75=J75,1,0))</f>
        <v/>
      </c>
      <c r="T75" s="16">
        <f>IF(A75="","",COUNTIF(L75:O75,"&lt;&gt;"))</f>
        <v/>
      </c>
      <c r="U75" s="16">
        <f>IF(A75="","",SUM(P75:S75))</f>
        <v/>
      </c>
      <c r="V75" s="47">
        <f>IF(OR(A75="",T75=0),"",IFERROR(U75/T75,0))</f>
        <v/>
      </c>
    </row>
    <row r="76">
      <c r="A76" s="10" t="n"/>
      <c r="B76" s="10" t="n"/>
      <c r="C76" s="30" t="n"/>
      <c r="D76" s="12" t="n"/>
      <c r="E76" s="12" t="n"/>
      <c r="F76" s="12" t="n"/>
      <c r="G76" s="12" t="n"/>
      <c r="H76" s="13" t="n"/>
      <c r="I76" s="13" t="n"/>
      <c r="J76" s="14">
        <f>IF(A76="","",IF(OR(H76="",I76=""),"",IF(H76&gt;I76,F76,IF(I76&gt;H76,G76,"Draw"))))</f>
        <v/>
      </c>
      <c r="K76" s="14">
        <f>IF(A76="","",IF(OR(H76="",I76=""),"Scheduled","Final"))</f>
        <v/>
      </c>
      <c r="L76" s="10" t="n"/>
      <c r="M76" s="10" t="n"/>
      <c r="N76" s="10" t="n"/>
      <c r="O76" s="10" t="n"/>
      <c r="P76" s="14">
        <f>IF(OR(L76="",J76=""),"",IF(L76=J76,1,0))</f>
        <v/>
      </c>
      <c r="Q76" s="14">
        <f>IF(OR(M76="",J76=""),"",IF(M76=J76,1,0))</f>
        <v/>
      </c>
      <c r="R76" s="14">
        <f>IF(OR(N76="",J76=""),"",IF(N76=J76,1,0))</f>
        <v/>
      </c>
      <c r="S76" s="14">
        <f>IF(OR(O76="",J76=""),"",IF(O76=J76,1,0))</f>
        <v/>
      </c>
      <c r="T76" s="14">
        <f>IF(A76="","",COUNTIF(L76:O76,"&lt;&gt;"))</f>
        <v/>
      </c>
      <c r="U76" s="14">
        <f>IF(A76="","",SUM(P76:S76))</f>
        <v/>
      </c>
      <c r="V76" s="46">
        <f>IF(OR(A76="",T76=0),"",IFERROR(U76/T76,0))</f>
        <v/>
      </c>
    </row>
    <row r="77">
      <c r="A77" s="10" t="n"/>
      <c r="B77" s="10" t="n"/>
      <c r="C77" s="30" t="n"/>
      <c r="D77" s="12" t="n"/>
      <c r="E77" s="12" t="n"/>
      <c r="F77" s="12" t="n"/>
      <c r="G77" s="12" t="n"/>
      <c r="H77" s="13" t="n"/>
      <c r="I77" s="13" t="n"/>
      <c r="J77" s="16">
        <f>IF(A77="","",IF(OR(H77="",I77=""),"",IF(H77&gt;I77,F77,IF(I77&gt;H77,G77,"Draw"))))</f>
        <v/>
      </c>
      <c r="K77" s="16">
        <f>IF(A77="","",IF(OR(H77="",I77=""),"Scheduled","Final"))</f>
        <v/>
      </c>
      <c r="L77" s="10" t="n"/>
      <c r="M77" s="10" t="n"/>
      <c r="N77" s="10" t="n"/>
      <c r="O77" s="10" t="n"/>
      <c r="P77" s="16">
        <f>IF(OR(L77="",J77=""),"",IF(L77=J77,1,0))</f>
        <v/>
      </c>
      <c r="Q77" s="16">
        <f>IF(OR(M77="",J77=""),"",IF(M77=J77,1,0))</f>
        <v/>
      </c>
      <c r="R77" s="16">
        <f>IF(OR(N77="",J77=""),"",IF(N77=J77,1,0))</f>
        <v/>
      </c>
      <c r="S77" s="16">
        <f>IF(OR(O77="",J77=""),"",IF(O77=J77,1,0))</f>
        <v/>
      </c>
      <c r="T77" s="16">
        <f>IF(A77="","",COUNTIF(L77:O77,"&lt;&gt;"))</f>
        <v/>
      </c>
      <c r="U77" s="16">
        <f>IF(A77="","",SUM(P77:S77))</f>
        <v/>
      </c>
      <c r="V77" s="47">
        <f>IF(OR(A77="",T77=0),"",IFERROR(U77/T77,0))</f>
        <v/>
      </c>
    </row>
    <row r="78">
      <c r="A78" s="10" t="n"/>
      <c r="B78" s="10" t="n"/>
      <c r="C78" s="30" t="n"/>
      <c r="D78" s="12" t="n"/>
      <c r="E78" s="12" t="n"/>
      <c r="F78" s="12" t="n"/>
      <c r="G78" s="12" t="n"/>
      <c r="H78" s="13" t="n"/>
      <c r="I78" s="13" t="n"/>
      <c r="J78" s="14">
        <f>IF(A78="","",IF(OR(H78="",I78=""),"",IF(H78&gt;I78,F78,IF(I78&gt;H78,G78,"Draw"))))</f>
        <v/>
      </c>
      <c r="K78" s="14">
        <f>IF(A78="","",IF(OR(H78="",I78=""),"Scheduled","Final"))</f>
        <v/>
      </c>
      <c r="L78" s="10" t="n"/>
      <c r="M78" s="10" t="n"/>
      <c r="N78" s="10" t="n"/>
      <c r="O78" s="10" t="n"/>
      <c r="P78" s="14">
        <f>IF(OR(L78="",J78=""),"",IF(L78=J78,1,0))</f>
        <v/>
      </c>
      <c r="Q78" s="14">
        <f>IF(OR(M78="",J78=""),"",IF(M78=J78,1,0))</f>
        <v/>
      </c>
      <c r="R78" s="14">
        <f>IF(OR(N78="",J78=""),"",IF(N78=J78,1,0))</f>
        <v/>
      </c>
      <c r="S78" s="14">
        <f>IF(OR(O78="",J78=""),"",IF(O78=J78,1,0))</f>
        <v/>
      </c>
      <c r="T78" s="14">
        <f>IF(A78="","",COUNTIF(L78:O78,"&lt;&gt;"))</f>
        <v/>
      </c>
      <c r="U78" s="14">
        <f>IF(A78="","",SUM(P78:S78))</f>
        <v/>
      </c>
      <c r="V78" s="46">
        <f>IF(OR(A78="",T78=0),"",IFERROR(U78/T78,0))</f>
        <v/>
      </c>
    </row>
    <row r="79">
      <c r="A79" s="10" t="n"/>
      <c r="B79" s="10" t="n"/>
      <c r="C79" s="30" t="n"/>
      <c r="D79" s="12" t="n"/>
      <c r="E79" s="12" t="n"/>
      <c r="F79" s="12" t="n"/>
      <c r="G79" s="12" t="n"/>
      <c r="H79" s="13" t="n"/>
      <c r="I79" s="13" t="n"/>
      <c r="J79" s="16">
        <f>IF(A79="","",IF(OR(H79="",I79=""),"",IF(H79&gt;I79,F79,IF(I79&gt;H79,G79,"Draw"))))</f>
        <v/>
      </c>
      <c r="K79" s="16">
        <f>IF(A79="","",IF(OR(H79="",I79=""),"Scheduled","Final"))</f>
        <v/>
      </c>
      <c r="L79" s="10" t="n"/>
      <c r="M79" s="10" t="n"/>
      <c r="N79" s="10" t="n"/>
      <c r="O79" s="10" t="n"/>
      <c r="P79" s="16">
        <f>IF(OR(L79="",J79=""),"",IF(L79=J79,1,0))</f>
        <v/>
      </c>
      <c r="Q79" s="16">
        <f>IF(OR(M79="",J79=""),"",IF(M79=J79,1,0))</f>
        <v/>
      </c>
      <c r="R79" s="16">
        <f>IF(OR(N79="",J79=""),"",IF(N79=J79,1,0))</f>
        <v/>
      </c>
      <c r="S79" s="16">
        <f>IF(OR(O79="",J79=""),"",IF(O79=J79,1,0))</f>
        <v/>
      </c>
      <c r="T79" s="16">
        <f>IF(A79="","",COUNTIF(L79:O79,"&lt;&gt;"))</f>
        <v/>
      </c>
      <c r="U79" s="16">
        <f>IF(A79="","",SUM(P79:S79))</f>
        <v/>
      </c>
      <c r="V79" s="47">
        <f>IF(OR(A79="",T79=0),"",IFERROR(U79/T79,0))</f>
        <v/>
      </c>
    </row>
    <row r="80">
      <c r="A80" s="10" t="n"/>
      <c r="B80" s="10" t="n"/>
      <c r="C80" s="30" t="n"/>
      <c r="D80" s="12" t="n"/>
      <c r="E80" s="12" t="n"/>
      <c r="F80" s="12" t="n"/>
      <c r="G80" s="12" t="n"/>
      <c r="H80" s="13" t="n"/>
      <c r="I80" s="13" t="n"/>
      <c r="J80" s="14">
        <f>IF(A80="","",IF(OR(H80="",I80=""),"",IF(H80&gt;I80,F80,IF(I80&gt;H80,G80,"Draw"))))</f>
        <v/>
      </c>
      <c r="K80" s="14">
        <f>IF(A80="","",IF(OR(H80="",I80=""),"Scheduled","Final"))</f>
        <v/>
      </c>
      <c r="L80" s="10" t="n"/>
      <c r="M80" s="10" t="n"/>
      <c r="N80" s="10" t="n"/>
      <c r="O80" s="10" t="n"/>
      <c r="P80" s="14">
        <f>IF(OR(L80="",J80=""),"",IF(L80=J80,1,0))</f>
        <v/>
      </c>
      <c r="Q80" s="14">
        <f>IF(OR(M80="",J80=""),"",IF(M80=J80,1,0))</f>
        <v/>
      </c>
      <c r="R80" s="14">
        <f>IF(OR(N80="",J80=""),"",IF(N80=J80,1,0))</f>
        <v/>
      </c>
      <c r="S80" s="14">
        <f>IF(OR(O80="",J80=""),"",IF(O80=J80,1,0))</f>
        <v/>
      </c>
      <c r="T80" s="14">
        <f>IF(A80="","",COUNTIF(L80:O80,"&lt;&gt;"))</f>
        <v/>
      </c>
      <c r="U80" s="14">
        <f>IF(A80="","",SUM(P80:S80))</f>
        <v/>
      </c>
      <c r="V80" s="46">
        <f>IF(OR(A80="",T80=0),"",IFERROR(U80/T80,0))</f>
        <v/>
      </c>
    </row>
    <row r="81">
      <c r="A81" s="10" t="n"/>
      <c r="B81" s="10" t="n"/>
      <c r="C81" s="30" t="n"/>
      <c r="D81" s="12" t="n"/>
      <c r="E81" s="12" t="n"/>
      <c r="F81" s="12" t="n"/>
      <c r="G81" s="12" t="n"/>
      <c r="H81" s="13" t="n"/>
      <c r="I81" s="13" t="n"/>
      <c r="J81" s="16">
        <f>IF(A81="","",IF(OR(H81="",I81=""),"",IF(H81&gt;I81,F81,IF(I81&gt;H81,G81,"Draw"))))</f>
        <v/>
      </c>
      <c r="K81" s="16">
        <f>IF(A81="","",IF(OR(H81="",I81=""),"Scheduled","Final"))</f>
        <v/>
      </c>
      <c r="L81" s="10" t="n"/>
      <c r="M81" s="10" t="n"/>
      <c r="N81" s="10" t="n"/>
      <c r="O81" s="10" t="n"/>
      <c r="P81" s="16">
        <f>IF(OR(L81="",J81=""),"",IF(L81=J81,1,0))</f>
        <v/>
      </c>
      <c r="Q81" s="16">
        <f>IF(OR(M81="",J81=""),"",IF(M81=J81,1,0))</f>
        <v/>
      </c>
      <c r="R81" s="16">
        <f>IF(OR(N81="",J81=""),"",IF(N81=J81,1,0))</f>
        <v/>
      </c>
      <c r="S81" s="16">
        <f>IF(OR(O81="",J81=""),"",IF(O81=J81,1,0))</f>
        <v/>
      </c>
      <c r="T81" s="16">
        <f>IF(A81="","",COUNTIF(L81:O81,"&lt;&gt;"))</f>
        <v/>
      </c>
      <c r="U81" s="16">
        <f>IF(A81="","",SUM(P81:S81))</f>
        <v/>
      </c>
      <c r="V81" s="47">
        <f>IF(OR(A81="",T81=0),"",IFERROR(U81/T81,0))</f>
        <v/>
      </c>
    </row>
    <row r="82">
      <c r="A82" s="10" t="n"/>
      <c r="B82" s="10" t="n"/>
      <c r="C82" s="30" t="n"/>
      <c r="D82" s="12" t="n"/>
      <c r="E82" s="12" t="n"/>
      <c r="F82" s="12" t="n"/>
      <c r="G82" s="12" t="n"/>
      <c r="H82" s="13" t="n"/>
      <c r="I82" s="13" t="n"/>
      <c r="J82" s="14">
        <f>IF(A82="","",IF(OR(H82="",I82=""),"",IF(H82&gt;I82,F82,IF(I82&gt;H82,G82,"Draw"))))</f>
        <v/>
      </c>
      <c r="K82" s="14">
        <f>IF(A82="","",IF(OR(H82="",I82=""),"Scheduled","Final"))</f>
        <v/>
      </c>
      <c r="L82" s="10" t="n"/>
      <c r="M82" s="10" t="n"/>
      <c r="N82" s="10" t="n"/>
      <c r="O82" s="10" t="n"/>
      <c r="P82" s="14">
        <f>IF(OR(L82="",J82=""),"",IF(L82=J82,1,0))</f>
        <v/>
      </c>
      <c r="Q82" s="14">
        <f>IF(OR(M82="",J82=""),"",IF(M82=J82,1,0))</f>
        <v/>
      </c>
      <c r="R82" s="14">
        <f>IF(OR(N82="",J82=""),"",IF(N82=J82,1,0))</f>
        <v/>
      </c>
      <c r="S82" s="14">
        <f>IF(OR(O82="",J82=""),"",IF(O82=J82,1,0))</f>
        <v/>
      </c>
      <c r="T82" s="14">
        <f>IF(A82="","",COUNTIF(L82:O82,"&lt;&gt;"))</f>
        <v/>
      </c>
      <c r="U82" s="14">
        <f>IF(A82="","",SUM(P82:S82))</f>
        <v/>
      </c>
      <c r="V82" s="46">
        <f>IF(OR(A82="",T82=0),"",IFERROR(U82/T82,0))</f>
        <v/>
      </c>
    </row>
    <row r="83">
      <c r="A83" s="10" t="n"/>
      <c r="B83" s="10" t="n"/>
      <c r="C83" s="30" t="n"/>
      <c r="D83" s="12" t="n"/>
      <c r="E83" s="12" t="n"/>
      <c r="F83" s="12" t="n"/>
      <c r="G83" s="12" t="n"/>
      <c r="H83" s="13" t="n"/>
      <c r="I83" s="13" t="n"/>
      <c r="J83" s="16">
        <f>IF(A83="","",IF(OR(H83="",I83=""),"",IF(H83&gt;I83,F83,IF(I83&gt;H83,G83,"Draw"))))</f>
        <v/>
      </c>
      <c r="K83" s="16">
        <f>IF(A83="","",IF(OR(H83="",I83=""),"Scheduled","Final"))</f>
        <v/>
      </c>
      <c r="L83" s="10" t="n"/>
      <c r="M83" s="10" t="n"/>
      <c r="N83" s="10" t="n"/>
      <c r="O83" s="10" t="n"/>
      <c r="P83" s="16">
        <f>IF(OR(L83="",J83=""),"",IF(L83=J83,1,0))</f>
        <v/>
      </c>
      <c r="Q83" s="16">
        <f>IF(OR(M83="",J83=""),"",IF(M83=J83,1,0))</f>
        <v/>
      </c>
      <c r="R83" s="16">
        <f>IF(OR(N83="",J83=""),"",IF(N83=J83,1,0))</f>
        <v/>
      </c>
      <c r="S83" s="16">
        <f>IF(OR(O83="",J83=""),"",IF(O83=J83,1,0))</f>
        <v/>
      </c>
      <c r="T83" s="16">
        <f>IF(A83="","",COUNTIF(L83:O83,"&lt;&gt;"))</f>
        <v/>
      </c>
      <c r="U83" s="16">
        <f>IF(A83="","",SUM(P83:S83))</f>
        <v/>
      </c>
      <c r="V83" s="47">
        <f>IF(OR(A83="",T83=0),"",IFERROR(U83/T83,0))</f>
        <v/>
      </c>
    </row>
    <row r="84">
      <c r="A84" s="10" t="n"/>
      <c r="B84" s="10" t="n"/>
      <c r="C84" s="30" t="n"/>
      <c r="D84" s="12" t="n"/>
      <c r="E84" s="12" t="n"/>
      <c r="F84" s="12" t="n"/>
      <c r="G84" s="12" t="n"/>
      <c r="H84" s="13" t="n"/>
      <c r="I84" s="13" t="n"/>
      <c r="J84" s="14">
        <f>IF(A84="","",IF(OR(H84="",I84=""),"",IF(H84&gt;I84,F84,IF(I84&gt;H84,G84,"Draw"))))</f>
        <v/>
      </c>
      <c r="K84" s="14">
        <f>IF(A84="","",IF(OR(H84="",I84=""),"Scheduled","Final"))</f>
        <v/>
      </c>
      <c r="L84" s="10" t="n"/>
      <c r="M84" s="10" t="n"/>
      <c r="N84" s="10" t="n"/>
      <c r="O84" s="10" t="n"/>
      <c r="P84" s="14">
        <f>IF(OR(L84="",J84=""),"",IF(L84=J84,1,0))</f>
        <v/>
      </c>
      <c r="Q84" s="14">
        <f>IF(OR(M84="",J84=""),"",IF(M84=J84,1,0))</f>
        <v/>
      </c>
      <c r="R84" s="14">
        <f>IF(OR(N84="",J84=""),"",IF(N84=J84,1,0))</f>
        <v/>
      </c>
      <c r="S84" s="14">
        <f>IF(OR(O84="",J84=""),"",IF(O84=J84,1,0))</f>
        <v/>
      </c>
      <c r="T84" s="14">
        <f>IF(A84="","",COUNTIF(L84:O84,"&lt;&gt;"))</f>
        <v/>
      </c>
      <c r="U84" s="14">
        <f>IF(A84="","",SUM(P84:S84))</f>
        <v/>
      </c>
      <c r="V84" s="46">
        <f>IF(OR(A84="",T84=0),"",IFERROR(U84/T84,0))</f>
        <v/>
      </c>
    </row>
    <row r="85">
      <c r="A85" s="10" t="n"/>
      <c r="B85" s="10" t="n"/>
      <c r="C85" s="30" t="n"/>
      <c r="D85" s="12" t="n"/>
      <c r="E85" s="12" t="n"/>
      <c r="F85" s="12" t="n"/>
      <c r="G85" s="12" t="n"/>
      <c r="H85" s="13" t="n"/>
      <c r="I85" s="13" t="n"/>
      <c r="J85" s="16">
        <f>IF(A85="","",IF(OR(H85="",I85=""),"",IF(H85&gt;I85,F85,IF(I85&gt;H85,G85,"Draw"))))</f>
        <v/>
      </c>
      <c r="K85" s="16">
        <f>IF(A85="","",IF(OR(H85="",I85=""),"Scheduled","Final"))</f>
        <v/>
      </c>
      <c r="L85" s="10" t="n"/>
      <c r="M85" s="10" t="n"/>
      <c r="N85" s="10" t="n"/>
      <c r="O85" s="10" t="n"/>
      <c r="P85" s="16">
        <f>IF(OR(L85="",J85=""),"",IF(L85=J85,1,0))</f>
        <v/>
      </c>
      <c r="Q85" s="16">
        <f>IF(OR(M85="",J85=""),"",IF(M85=J85,1,0))</f>
        <v/>
      </c>
      <c r="R85" s="16">
        <f>IF(OR(N85="",J85=""),"",IF(N85=J85,1,0))</f>
        <v/>
      </c>
      <c r="S85" s="16">
        <f>IF(OR(O85="",J85=""),"",IF(O85=J85,1,0))</f>
        <v/>
      </c>
      <c r="T85" s="16">
        <f>IF(A85="","",COUNTIF(L85:O85,"&lt;&gt;"))</f>
        <v/>
      </c>
      <c r="U85" s="16">
        <f>IF(A85="","",SUM(P85:S85))</f>
        <v/>
      </c>
      <c r="V85" s="47">
        <f>IF(OR(A85="",T85=0),"",IFERROR(U85/T85,0))</f>
        <v/>
      </c>
    </row>
    <row r="86">
      <c r="A86" s="10" t="n"/>
      <c r="B86" s="10" t="n"/>
      <c r="C86" s="30" t="n"/>
      <c r="D86" s="12" t="n"/>
      <c r="E86" s="12" t="n"/>
      <c r="F86" s="12" t="n"/>
      <c r="G86" s="12" t="n"/>
      <c r="H86" s="13" t="n"/>
      <c r="I86" s="13" t="n"/>
      <c r="J86" s="14">
        <f>IF(A86="","",IF(OR(H86="",I86=""),"",IF(H86&gt;I86,F86,IF(I86&gt;H86,G86,"Draw"))))</f>
        <v/>
      </c>
      <c r="K86" s="14">
        <f>IF(A86="","",IF(OR(H86="",I86=""),"Scheduled","Final"))</f>
        <v/>
      </c>
      <c r="L86" s="10" t="n"/>
      <c r="M86" s="10" t="n"/>
      <c r="N86" s="10" t="n"/>
      <c r="O86" s="10" t="n"/>
      <c r="P86" s="14">
        <f>IF(OR(L86="",J86=""),"",IF(L86=J86,1,0))</f>
        <v/>
      </c>
      <c r="Q86" s="14">
        <f>IF(OR(M86="",J86=""),"",IF(M86=J86,1,0))</f>
        <v/>
      </c>
      <c r="R86" s="14">
        <f>IF(OR(N86="",J86=""),"",IF(N86=J86,1,0))</f>
        <v/>
      </c>
      <c r="S86" s="14">
        <f>IF(OR(O86="",J86=""),"",IF(O86=J86,1,0))</f>
        <v/>
      </c>
      <c r="T86" s="14">
        <f>IF(A86="","",COUNTIF(L86:O86,"&lt;&gt;"))</f>
        <v/>
      </c>
      <c r="U86" s="14">
        <f>IF(A86="","",SUM(P86:S86))</f>
        <v/>
      </c>
      <c r="V86" s="46">
        <f>IF(OR(A86="",T86=0),"",IFERROR(U86/T86,0))</f>
        <v/>
      </c>
    </row>
    <row r="87">
      <c r="A87" s="10" t="n"/>
      <c r="B87" s="10" t="n"/>
      <c r="C87" s="30" t="n"/>
      <c r="D87" s="12" t="n"/>
      <c r="E87" s="12" t="n"/>
      <c r="F87" s="12" t="n"/>
      <c r="G87" s="12" t="n"/>
      <c r="H87" s="13" t="n"/>
      <c r="I87" s="13" t="n"/>
      <c r="J87" s="16">
        <f>IF(A87="","",IF(OR(H87="",I87=""),"",IF(H87&gt;I87,F87,IF(I87&gt;H87,G87,"Draw"))))</f>
        <v/>
      </c>
      <c r="K87" s="16">
        <f>IF(A87="","",IF(OR(H87="",I87=""),"Scheduled","Final"))</f>
        <v/>
      </c>
      <c r="L87" s="10" t="n"/>
      <c r="M87" s="10" t="n"/>
      <c r="N87" s="10" t="n"/>
      <c r="O87" s="10" t="n"/>
      <c r="P87" s="16">
        <f>IF(OR(L87="",J87=""),"",IF(L87=J87,1,0))</f>
        <v/>
      </c>
      <c r="Q87" s="16">
        <f>IF(OR(M87="",J87=""),"",IF(M87=J87,1,0))</f>
        <v/>
      </c>
      <c r="R87" s="16">
        <f>IF(OR(N87="",J87=""),"",IF(N87=J87,1,0))</f>
        <v/>
      </c>
      <c r="S87" s="16">
        <f>IF(OR(O87="",J87=""),"",IF(O87=J87,1,0))</f>
        <v/>
      </c>
      <c r="T87" s="16">
        <f>IF(A87="","",COUNTIF(L87:O87,"&lt;&gt;"))</f>
        <v/>
      </c>
      <c r="U87" s="16">
        <f>IF(A87="","",SUM(P87:S87))</f>
        <v/>
      </c>
      <c r="V87" s="47">
        <f>IF(OR(A87="",T87=0),"",IFERROR(U87/T87,0))</f>
        <v/>
      </c>
    </row>
    <row r="88">
      <c r="A88" s="10" t="n"/>
      <c r="B88" s="10" t="n"/>
      <c r="C88" s="30" t="n"/>
      <c r="D88" s="12" t="n"/>
      <c r="E88" s="12" t="n"/>
      <c r="F88" s="12" t="n"/>
      <c r="G88" s="12" t="n"/>
      <c r="H88" s="13" t="n"/>
      <c r="I88" s="13" t="n"/>
      <c r="J88" s="14">
        <f>IF(A88="","",IF(OR(H88="",I88=""),"",IF(H88&gt;I88,F88,IF(I88&gt;H88,G88,"Draw"))))</f>
        <v/>
      </c>
      <c r="K88" s="14">
        <f>IF(A88="","",IF(OR(H88="",I88=""),"Scheduled","Final"))</f>
        <v/>
      </c>
      <c r="L88" s="10" t="n"/>
      <c r="M88" s="10" t="n"/>
      <c r="N88" s="10" t="n"/>
      <c r="O88" s="10" t="n"/>
      <c r="P88" s="14">
        <f>IF(OR(L88="",J88=""),"",IF(L88=J88,1,0))</f>
        <v/>
      </c>
      <c r="Q88" s="14">
        <f>IF(OR(M88="",J88=""),"",IF(M88=J88,1,0))</f>
        <v/>
      </c>
      <c r="R88" s="14">
        <f>IF(OR(N88="",J88=""),"",IF(N88=J88,1,0))</f>
        <v/>
      </c>
      <c r="S88" s="14">
        <f>IF(OR(O88="",J88=""),"",IF(O88=J88,1,0))</f>
        <v/>
      </c>
      <c r="T88" s="14">
        <f>IF(A88="","",COUNTIF(L88:O88,"&lt;&gt;"))</f>
        <v/>
      </c>
      <c r="U88" s="14">
        <f>IF(A88="","",SUM(P88:S88))</f>
        <v/>
      </c>
      <c r="V88" s="46">
        <f>IF(OR(A88="",T88=0),"",IFERROR(U88/T88,0))</f>
        <v/>
      </c>
    </row>
    <row r="89">
      <c r="A89" s="10" t="n"/>
      <c r="B89" s="10" t="n"/>
      <c r="C89" s="30" t="n"/>
      <c r="D89" s="12" t="n"/>
      <c r="E89" s="12" t="n"/>
      <c r="F89" s="12" t="n"/>
      <c r="G89" s="12" t="n"/>
      <c r="H89" s="13" t="n"/>
      <c r="I89" s="13" t="n"/>
      <c r="J89" s="16">
        <f>IF(A89="","",IF(OR(H89="",I89=""),"",IF(H89&gt;I89,F89,IF(I89&gt;H89,G89,"Draw"))))</f>
        <v/>
      </c>
      <c r="K89" s="16">
        <f>IF(A89="","",IF(OR(H89="",I89=""),"Scheduled","Final"))</f>
        <v/>
      </c>
      <c r="L89" s="10" t="n"/>
      <c r="M89" s="10" t="n"/>
      <c r="N89" s="10" t="n"/>
      <c r="O89" s="10" t="n"/>
      <c r="P89" s="16">
        <f>IF(OR(L89="",J89=""),"",IF(L89=J89,1,0))</f>
        <v/>
      </c>
      <c r="Q89" s="16">
        <f>IF(OR(M89="",J89=""),"",IF(M89=J89,1,0))</f>
        <v/>
      </c>
      <c r="R89" s="16">
        <f>IF(OR(N89="",J89=""),"",IF(N89=J89,1,0))</f>
        <v/>
      </c>
      <c r="S89" s="16">
        <f>IF(OR(O89="",J89=""),"",IF(O89=J89,1,0))</f>
        <v/>
      </c>
      <c r="T89" s="16">
        <f>IF(A89="","",COUNTIF(L89:O89,"&lt;&gt;"))</f>
        <v/>
      </c>
      <c r="U89" s="16">
        <f>IF(A89="","",SUM(P89:S89))</f>
        <v/>
      </c>
      <c r="V89" s="47">
        <f>IF(OR(A89="",T89=0),"",IFERROR(U89/T89,0))</f>
        <v/>
      </c>
    </row>
    <row r="90">
      <c r="A90" s="10" t="n"/>
      <c r="B90" s="10" t="n"/>
      <c r="C90" s="30" t="n"/>
      <c r="D90" s="12" t="n"/>
      <c r="E90" s="12" t="n"/>
      <c r="F90" s="12" t="n"/>
      <c r="G90" s="12" t="n"/>
      <c r="H90" s="13" t="n"/>
      <c r="I90" s="13" t="n"/>
      <c r="J90" s="14">
        <f>IF(A90="","",IF(OR(H90="",I90=""),"",IF(H90&gt;I90,F90,IF(I90&gt;H90,G90,"Draw"))))</f>
        <v/>
      </c>
      <c r="K90" s="14">
        <f>IF(A90="","",IF(OR(H90="",I90=""),"Scheduled","Final"))</f>
        <v/>
      </c>
      <c r="L90" s="10" t="n"/>
      <c r="M90" s="10" t="n"/>
      <c r="N90" s="10" t="n"/>
      <c r="O90" s="10" t="n"/>
      <c r="P90" s="14">
        <f>IF(OR(L90="",J90=""),"",IF(L90=J90,1,0))</f>
        <v/>
      </c>
      <c r="Q90" s="14">
        <f>IF(OR(M90="",J90=""),"",IF(M90=J90,1,0))</f>
        <v/>
      </c>
      <c r="R90" s="14">
        <f>IF(OR(N90="",J90=""),"",IF(N90=J90,1,0))</f>
        <v/>
      </c>
      <c r="S90" s="14">
        <f>IF(OR(O90="",J90=""),"",IF(O90=J90,1,0))</f>
        <v/>
      </c>
      <c r="T90" s="14">
        <f>IF(A90="","",COUNTIF(L90:O90,"&lt;&gt;"))</f>
        <v/>
      </c>
      <c r="U90" s="14">
        <f>IF(A90="","",SUM(P90:S90))</f>
        <v/>
      </c>
      <c r="V90" s="46">
        <f>IF(OR(A90="",T90=0),"",IFERROR(U90/T90,0))</f>
        <v/>
      </c>
    </row>
    <row r="91">
      <c r="A91" s="10" t="n"/>
      <c r="B91" s="10" t="n"/>
      <c r="C91" s="30" t="n"/>
      <c r="D91" s="12" t="n"/>
      <c r="E91" s="12" t="n"/>
      <c r="F91" s="12" t="n"/>
      <c r="G91" s="12" t="n"/>
      <c r="H91" s="13" t="n"/>
      <c r="I91" s="13" t="n"/>
      <c r="J91" s="16">
        <f>IF(A91="","",IF(OR(H91="",I91=""),"",IF(H91&gt;I91,F91,IF(I91&gt;H91,G91,"Draw"))))</f>
        <v/>
      </c>
      <c r="K91" s="16">
        <f>IF(A91="","",IF(OR(H91="",I91=""),"Scheduled","Final"))</f>
        <v/>
      </c>
      <c r="L91" s="10" t="n"/>
      <c r="M91" s="10" t="n"/>
      <c r="N91" s="10" t="n"/>
      <c r="O91" s="10" t="n"/>
      <c r="P91" s="16">
        <f>IF(OR(L91="",J91=""),"",IF(L91=J91,1,0))</f>
        <v/>
      </c>
      <c r="Q91" s="16">
        <f>IF(OR(M91="",J91=""),"",IF(M91=J91,1,0))</f>
        <v/>
      </c>
      <c r="R91" s="16">
        <f>IF(OR(N91="",J91=""),"",IF(N91=J91,1,0))</f>
        <v/>
      </c>
      <c r="S91" s="16">
        <f>IF(OR(O91="",J91=""),"",IF(O91=J91,1,0))</f>
        <v/>
      </c>
      <c r="T91" s="16">
        <f>IF(A91="","",COUNTIF(L91:O91,"&lt;&gt;"))</f>
        <v/>
      </c>
      <c r="U91" s="16">
        <f>IF(A91="","",SUM(P91:S91))</f>
        <v/>
      </c>
      <c r="V91" s="47">
        <f>IF(OR(A91="",T91=0),"",IFERROR(U91/T91,0))</f>
        <v/>
      </c>
    </row>
    <row r="92">
      <c r="A92" s="10" t="n"/>
      <c r="B92" s="10" t="n"/>
      <c r="C92" s="30" t="n"/>
      <c r="D92" s="12" t="n"/>
      <c r="E92" s="12" t="n"/>
      <c r="F92" s="12" t="n"/>
      <c r="G92" s="12" t="n"/>
      <c r="H92" s="13" t="n"/>
      <c r="I92" s="13" t="n"/>
      <c r="J92" s="14">
        <f>IF(A92="","",IF(OR(H92="",I92=""),"",IF(H92&gt;I92,F92,IF(I92&gt;H92,G92,"Draw"))))</f>
        <v/>
      </c>
      <c r="K92" s="14">
        <f>IF(A92="","",IF(OR(H92="",I92=""),"Scheduled","Final"))</f>
        <v/>
      </c>
      <c r="L92" s="10" t="n"/>
      <c r="M92" s="10" t="n"/>
      <c r="N92" s="10" t="n"/>
      <c r="O92" s="10" t="n"/>
      <c r="P92" s="14">
        <f>IF(OR(L92="",J92=""),"",IF(L92=J92,1,0))</f>
        <v/>
      </c>
      <c r="Q92" s="14">
        <f>IF(OR(M92="",J92=""),"",IF(M92=J92,1,0))</f>
        <v/>
      </c>
      <c r="R92" s="14">
        <f>IF(OR(N92="",J92=""),"",IF(N92=J92,1,0))</f>
        <v/>
      </c>
      <c r="S92" s="14">
        <f>IF(OR(O92="",J92=""),"",IF(O92=J92,1,0))</f>
        <v/>
      </c>
      <c r="T92" s="14">
        <f>IF(A92="","",COUNTIF(L92:O92,"&lt;&gt;"))</f>
        <v/>
      </c>
      <c r="U92" s="14">
        <f>IF(A92="","",SUM(P92:S92))</f>
        <v/>
      </c>
      <c r="V92" s="46">
        <f>IF(OR(A92="",T92=0),"",IFERROR(U92/T92,0))</f>
        <v/>
      </c>
    </row>
    <row r="93">
      <c r="A93" s="10" t="n"/>
      <c r="B93" s="10" t="n"/>
      <c r="C93" s="30" t="n"/>
      <c r="D93" s="12" t="n"/>
      <c r="E93" s="12" t="n"/>
      <c r="F93" s="12" t="n"/>
      <c r="G93" s="12" t="n"/>
      <c r="H93" s="13" t="n"/>
      <c r="I93" s="13" t="n"/>
      <c r="J93" s="16">
        <f>IF(A93="","",IF(OR(H93="",I93=""),"",IF(H93&gt;I93,F93,IF(I93&gt;H93,G93,"Draw"))))</f>
        <v/>
      </c>
      <c r="K93" s="16">
        <f>IF(A93="","",IF(OR(H93="",I93=""),"Scheduled","Final"))</f>
        <v/>
      </c>
      <c r="L93" s="10" t="n"/>
      <c r="M93" s="10" t="n"/>
      <c r="N93" s="10" t="n"/>
      <c r="O93" s="10" t="n"/>
      <c r="P93" s="16">
        <f>IF(OR(L93="",J93=""),"",IF(L93=J93,1,0))</f>
        <v/>
      </c>
      <c r="Q93" s="16">
        <f>IF(OR(M93="",J93=""),"",IF(M93=J93,1,0))</f>
        <v/>
      </c>
      <c r="R93" s="16">
        <f>IF(OR(N93="",J93=""),"",IF(N93=J93,1,0))</f>
        <v/>
      </c>
      <c r="S93" s="16">
        <f>IF(OR(O93="",J93=""),"",IF(O93=J93,1,0))</f>
        <v/>
      </c>
      <c r="T93" s="16">
        <f>IF(A93="","",COUNTIF(L93:O93,"&lt;&gt;"))</f>
        <v/>
      </c>
      <c r="U93" s="16">
        <f>IF(A93="","",SUM(P93:S93))</f>
        <v/>
      </c>
      <c r="V93" s="47">
        <f>IF(OR(A93="",T93=0),"",IFERROR(U93/T93,0))</f>
        <v/>
      </c>
    </row>
    <row r="94">
      <c r="A94" s="10" t="n"/>
      <c r="B94" s="10" t="n"/>
      <c r="C94" s="30" t="n"/>
      <c r="D94" s="12" t="n"/>
      <c r="E94" s="12" t="n"/>
      <c r="F94" s="12" t="n"/>
      <c r="G94" s="12" t="n"/>
      <c r="H94" s="13" t="n"/>
      <c r="I94" s="13" t="n"/>
      <c r="J94" s="14">
        <f>IF(A94="","",IF(OR(H94="",I94=""),"",IF(H94&gt;I94,F94,IF(I94&gt;H94,G94,"Draw"))))</f>
        <v/>
      </c>
      <c r="K94" s="14">
        <f>IF(A94="","",IF(OR(H94="",I94=""),"Scheduled","Final"))</f>
        <v/>
      </c>
      <c r="L94" s="10" t="n"/>
      <c r="M94" s="10" t="n"/>
      <c r="N94" s="10" t="n"/>
      <c r="O94" s="10" t="n"/>
      <c r="P94" s="14">
        <f>IF(OR(L94="",J94=""),"",IF(L94=J94,1,0))</f>
        <v/>
      </c>
      <c r="Q94" s="14">
        <f>IF(OR(M94="",J94=""),"",IF(M94=J94,1,0))</f>
        <v/>
      </c>
      <c r="R94" s="14">
        <f>IF(OR(N94="",J94=""),"",IF(N94=J94,1,0))</f>
        <v/>
      </c>
      <c r="S94" s="14">
        <f>IF(OR(O94="",J94=""),"",IF(O94=J94,1,0))</f>
        <v/>
      </c>
      <c r="T94" s="14">
        <f>IF(A94="","",COUNTIF(L94:O94,"&lt;&gt;"))</f>
        <v/>
      </c>
      <c r="U94" s="14">
        <f>IF(A94="","",SUM(P94:S94))</f>
        <v/>
      </c>
      <c r="V94" s="46">
        <f>IF(OR(A94="",T94=0),"",IFERROR(U94/T94,0))</f>
        <v/>
      </c>
    </row>
    <row r="95">
      <c r="A95" s="10" t="n"/>
      <c r="B95" s="10" t="n"/>
      <c r="C95" s="30" t="n"/>
      <c r="D95" s="12" t="n"/>
      <c r="E95" s="12" t="n"/>
      <c r="F95" s="12" t="n"/>
      <c r="G95" s="12" t="n"/>
      <c r="H95" s="13" t="n"/>
      <c r="I95" s="13" t="n"/>
      <c r="J95" s="16">
        <f>IF(A95="","",IF(OR(H95="",I95=""),"",IF(H95&gt;I95,F95,IF(I95&gt;H95,G95,"Draw"))))</f>
        <v/>
      </c>
      <c r="K95" s="16">
        <f>IF(A95="","",IF(OR(H95="",I95=""),"Scheduled","Final"))</f>
        <v/>
      </c>
      <c r="L95" s="10" t="n"/>
      <c r="M95" s="10" t="n"/>
      <c r="N95" s="10" t="n"/>
      <c r="O95" s="10" t="n"/>
      <c r="P95" s="16">
        <f>IF(OR(L95="",J95=""),"",IF(L95=J95,1,0))</f>
        <v/>
      </c>
      <c r="Q95" s="16">
        <f>IF(OR(M95="",J95=""),"",IF(M95=J95,1,0))</f>
        <v/>
      </c>
      <c r="R95" s="16">
        <f>IF(OR(N95="",J95=""),"",IF(N95=J95,1,0))</f>
        <v/>
      </c>
      <c r="S95" s="16">
        <f>IF(OR(O95="",J95=""),"",IF(O95=J95,1,0))</f>
        <v/>
      </c>
      <c r="T95" s="16">
        <f>IF(A95="","",COUNTIF(L95:O95,"&lt;&gt;"))</f>
        <v/>
      </c>
      <c r="U95" s="16">
        <f>IF(A95="","",SUM(P95:S95))</f>
        <v/>
      </c>
      <c r="V95" s="47">
        <f>IF(OR(A95="",T95=0),"",IFERROR(U95/T95,0))</f>
        <v/>
      </c>
    </row>
    <row r="96">
      <c r="A96" s="10" t="n"/>
      <c r="B96" s="10" t="n"/>
      <c r="C96" s="30" t="n"/>
      <c r="D96" s="12" t="n"/>
      <c r="E96" s="12" t="n"/>
      <c r="F96" s="12" t="n"/>
      <c r="G96" s="12" t="n"/>
      <c r="H96" s="13" t="n"/>
      <c r="I96" s="13" t="n"/>
      <c r="J96" s="14">
        <f>IF(A96="","",IF(OR(H96="",I96=""),"",IF(H96&gt;I96,F96,IF(I96&gt;H96,G96,"Draw"))))</f>
        <v/>
      </c>
      <c r="K96" s="14">
        <f>IF(A96="","",IF(OR(H96="",I96=""),"Scheduled","Final"))</f>
        <v/>
      </c>
      <c r="L96" s="10" t="n"/>
      <c r="M96" s="10" t="n"/>
      <c r="N96" s="10" t="n"/>
      <c r="O96" s="10" t="n"/>
      <c r="P96" s="14">
        <f>IF(OR(L96="",J96=""),"",IF(L96=J96,1,0))</f>
        <v/>
      </c>
      <c r="Q96" s="14">
        <f>IF(OR(M96="",J96=""),"",IF(M96=J96,1,0))</f>
        <v/>
      </c>
      <c r="R96" s="14">
        <f>IF(OR(N96="",J96=""),"",IF(N96=J96,1,0))</f>
        <v/>
      </c>
      <c r="S96" s="14">
        <f>IF(OR(O96="",J96=""),"",IF(O96=J96,1,0))</f>
        <v/>
      </c>
      <c r="T96" s="14">
        <f>IF(A96="","",COUNTIF(L96:O96,"&lt;&gt;"))</f>
        <v/>
      </c>
      <c r="U96" s="14">
        <f>IF(A96="","",SUM(P96:S96))</f>
        <v/>
      </c>
      <c r="V96" s="46">
        <f>IF(OR(A96="",T96=0),"",IFERROR(U96/T96,0))</f>
        <v/>
      </c>
    </row>
    <row r="97">
      <c r="A97" s="10" t="n"/>
      <c r="B97" s="10" t="n"/>
      <c r="C97" s="30" t="n"/>
      <c r="D97" s="12" t="n"/>
      <c r="E97" s="12" t="n"/>
      <c r="F97" s="12" t="n"/>
      <c r="G97" s="12" t="n"/>
      <c r="H97" s="13" t="n"/>
      <c r="I97" s="13" t="n"/>
      <c r="J97" s="16">
        <f>IF(A97="","",IF(OR(H97="",I97=""),"",IF(H97&gt;I97,F97,IF(I97&gt;H97,G97,"Draw"))))</f>
        <v/>
      </c>
      <c r="K97" s="16">
        <f>IF(A97="","",IF(OR(H97="",I97=""),"Scheduled","Final"))</f>
        <v/>
      </c>
      <c r="L97" s="10" t="n"/>
      <c r="M97" s="10" t="n"/>
      <c r="N97" s="10" t="n"/>
      <c r="O97" s="10" t="n"/>
      <c r="P97" s="16">
        <f>IF(OR(L97="",J97=""),"",IF(L97=J97,1,0))</f>
        <v/>
      </c>
      <c r="Q97" s="16">
        <f>IF(OR(M97="",J97=""),"",IF(M97=J97,1,0))</f>
        <v/>
      </c>
      <c r="R97" s="16">
        <f>IF(OR(N97="",J97=""),"",IF(N97=J97,1,0))</f>
        <v/>
      </c>
      <c r="S97" s="16">
        <f>IF(OR(O97="",J97=""),"",IF(O97=J97,1,0))</f>
        <v/>
      </c>
      <c r="T97" s="16">
        <f>IF(A97="","",COUNTIF(L97:O97,"&lt;&gt;"))</f>
        <v/>
      </c>
      <c r="U97" s="16">
        <f>IF(A97="","",SUM(P97:S97))</f>
        <v/>
      </c>
      <c r="V97" s="47">
        <f>IF(OR(A97="",T97=0),"",IFERROR(U97/T97,0))</f>
        <v/>
      </c>
    </row>
    <row r="98">
      <c r="A98" s="10" t="n"/>
      <c r="B98" s="10" t="n"/>
      <c r="C98" s="30" t="n"/>
      <c r="D98" s="12" t="n"/>
      <c r="E98" s="12" t="n"/>
      <c r="F98" s="12" t="n"/>
      <c r="G98" s="12" t="n"/>
      <c r="H98" s="13" t="n"/>
      <c r="I98" s="13" t="n"/>
      <c r="J98" s="14">
        <f>IF(A98="","",IF(OR(H98="",I98=""),"",IF(H98&gt;I98,F98,IF(I98&gt;H98,G98,"Draw"))))</f>
        <v/>
      </c>
      <c r="K98" s="14">
        <f>IF(A98="","",IF(OR(H98="",I98=""),"Scheduled","Final"))</f>
        <v/>
      </c>
      <c r="L98" s="10" t="n"/>
      <c r="M98" s="10" t="n"/>
      <c r="N98" s="10" t="n"/>
      <c r="O98" s="10" t="n"/>
      <c r="P98" s="14">
        <f>IF(OR(L98="",J98=""),"",IF(L98=J98,1,0))</f>
        <v/>
      </c>
      <c r="Q98" s="14">
        <f>IF(OR(M98="",J98=""),"",IF(M98=J98,1,0))</f>
        <v/>
      </c>
      <c r="R98" s="14">
        <f>IF(OR(N98="",J98=""),"",IF(N98=J98,1,0))</f>
        <v/>
      </c>
      <c r="S98" s="14">
        <f>IF(OR(O98="",J98=""),"",IF(O98=J98,1,0))</f>
        <v/>
      </c>
      <c r="T98" s="14">
        <f>IF(A98="","",COUNTIF(L98:O98,"&lt;&gt;"))</f>
        <v/>
      </c>
      <c r="U98" s="14">
        <f>IF(A98="","",SUM(P98:S98))</f>
        <v/>
      </c>
      <c r="V98" s="46">
        <f>IF(OR(A98="",T98=0),"",IFERROR(U98/T98,0))</f>
        <v/>
      </c>
    </row>
    <row r="99">
      <c r="A99" s="10" t="n"/>
      <c r="B99" s="10" t="n"/>
      <c r="C99" s="30" t="n"/>
      <c r="D99" s="12" t="n"/>
      <c r="E99" s="12" t="n"/>
      <c r="F99" s="12" t="n"/>
      <c r="G99" s="12" t="n"/>
      <c r="H99" s="13" t="n"/>
      <c r="I99" s="13" t="n"/>
      <c r="J99" s="16">
        <f>IF(A99="","",IF(OR(H99="",I99=""),"",IF(H99&gt;I99,F99,IF(I99&gt;H99,G99,"Draw"))))</f>
        <v/>
      </c>
      <c r="K99" s="16">
        <f>IF(A99="","",IF(OR(H99="",I99=""),"Scheduled","Final"))</f>
        <v/>
      </c>
      <c r="L99" s="10" t="n"/>
      <c r="M99" s="10" t="n"/>
      <c r="N99" s="10" t="n"/>
      <c r="O99" s="10" t="n"/>
      <c r="P99" s="16">
        <f>IF(OR(L99="",J99=""),"",IF(L99=J99,1,0))</f>
        <v/>
      </c>
      <c r="Q99" s="16">
        <f>IF(OR(M99="",J99=""),"",IF(M99=J99,1,0))</f>
        <v/>
      </c>
      <c r="R99" s="16">
        <f>IF(OR(N99="",J99=""),"",IF(N99=J99,1,0))</f>
        <v/>
      </c>
      <c r="S99" s="16">
        <f>IF(OR(O99="",J99=""),"",IF(O99=J99,1,0))</f>
        <v/>
      </c>
      <c r="T99" s="16">
        <f>IF(A99="","",COUNTIF(L99:O99,"&lt;&gt;"))</f>
        <v/>
      </c>
      <c r="U99" s="16">
        <f>IF(A99="","",SUM(P99:S99))</f>
        <v/>
      </c>
      <c r="V99" s="47">
        <f>IF(OR(A99="",T99=0),"",IFERROR(U99/T99,0))</f>
        <v/>
      </c>
    </row>
    <row r="100">
      <c r="A100" s="10" t="n"/>
      <c r="B100" s="10" t="n"/>
      <c r="C100" s="30" t="n"/>
      <c r="D100" s="12" t="n"/>
      <c r="E100" s="12" t="n"/>
      <c r="F100" s="12" t="n"/>
      <c r="G100" s="12" t="n"/>
      <c r="H100" s="13" t="n"/>
      <c r="I100" s="13" t="n"/>
      <c r="J100" s="14">
        <f>IF(A100="","",IF(OR(H100="",I100=""),"",IF(H100&gt;I100,F100,IF(I100&gt;H100,G100,"Draw"))))</f>
        <v/>
      </c>
      <c r="K100" s="14">
        <f>IF(A100="","",IF(OR(H100="",I100=""),"Scheduled","Final"))</f>
        <v/>
      </c>
      <c r="L100" s="10" t="n"/>
      <c r="M100" s="10" t="n"/>
      <c r="N100" s="10" t="n"/>
      <c r="O100" s="10" t="n"/>
      <c r="P100" s="14">
        <f>IF(OR(L100="",J100=""),"",IF(L100=J100,1,0))</f>
        <v/>
      </c>
      <c r="Q100" s="14">
        <f>IF(OR(M100="",J100=""),"",IF(M100=J100,1,0))</f>
        <v/>
      </c>
      <c r="R100" s="14">
        <f>IF(OR(N100="",J100=""),"",IF(N100=J100,1,0))</f>
        <v/>
      </c>
      <c r="S100" s="14">
        <f>IF(OR(O100="",J100=""),"",IF(O100=J100,1,0))</f>
        <v/>
      </c>
      <c r="T100" s="14">
        <f>IF(A100="","",COUNTIF(L100:O100,"&lt;&gt;"))</f>
        <v/>
      </c>
      <c r="U100" s="14">
        <f>IF(A100="","",SUM(P100:S100))</f>
        <v/>
      </c>
      <c r="V100" s="46">
        <f>IF(OR(A100="",T100=0),"",IFERROR(U100/T100,0))</f>
        <v/>
      </c>
    </row>
    <row r="101">
      <c r="A101" s="10" t="n"/>
      <c r="B101" s="10" t="n"/>
      <c r="C101" s="30" t="n"/>
      <c r="D101" s="12" t="n"/>
      <c r="E101" s="12" t="n"/>
      <c r="F101" s="12" t="n"/>
      <c r="G101" s="12" t="n"/>
      <c r="H101" s="13" t="n"/>
      <c r="I101" s="13" t="n"/>
      <c r="J101" s="16">
        <f>IF(A101="","",IF(OR(H101="",I101=""),"",IF(H101&gt;I101,F101,IF(I101&gt;H101,G101,"Draw"))))</f>
        <v/>
      </c>
      <c r="K101" s="16">
        <f>IF(A101="","",IF(OR(H101="",I101=""),"Scheduled","Final"))</f>
        <v/>
      </c>
      <c r="L101" s="10" t="n"/>
      <c r="M101" s="10" t="n"/>
      <c r="N101" s="10" t="n"/>
      <c r="O101" s="10" t="n"/>
      <c r="P101" s="16">
        <f>IF(OR(L101="",J101=""),"",IF(L101=J101,1,0))</f>
        <v/>
      </c>
      <c r="Q101" s="16">
        <f>IF(OR(M101="",J101=""),"",IF(M101=J101,1,0))</f>
        <v/>
      </c>
      <c r="R101" s="16">
        <f>IF(OR(N101="",J101=""),"",IF(N101=J101,1,0))</f>
        <v/>
      </c>
      <c r="S101" s="16">
        <f>IF(OR(O101="",J101=""),"",IF(O101=J101,1,0))</f>
        <v/>
      </c>
      <c r="T101" s="16">
        <f>IF(A101="","",COUNTIF(L101:O101,"&lt;&gt;"))</f>
        <v/>
      </c>
      <c r="U101" s="16">
        <f>IF(A101="","",SUM(P101:S101))</f>
        <v/>
      </c>
      <c r="V101" s="47">
        <f>IF(OR(A101="",T101=0),"",IFERROR(U101/T101,0))</f>
        <v/>
      </c>
    </row>
  </sheetData>
  <autoFilter ref="A1:V101"/>
  <conditionalFormatting sqref="P2:S101">
    <cfRule type="expression" priority="1" dxfId="0">
      <formula>AND(P2&lt;&gt;"",P2=1)</formula>
    </cfRule>
    <cfRule type="expression" priority="2" dxfId="1">
      <formula>AND(P2&lt;&gt;"",P2=0)</formula>
    </cfRule>
  </conditionalFormatting>
  <conditionalFormatting sqref="V2:V101">
    <cfRule type="expression" priority="3" dxfId="0">
      <formula>AND(V2&lt;&gt;"",V2&gt;=0.75)</formula>
    </cfRule>
    <cfRule type="expression" priority="4" dxfId="1">
      <formula>AND(V2&lt;&gt;"",V2&lt;0.50)</formula>
    </cfRule>
  </conditionalFormatting>
  <dataValidations count="2">
    <dataValidation sqref="H2:I101" showErrorMessage="1" showInputMessage="1" allowBlank="1" type="whole" operator="between">
      <formula1>0</formula1>
      <formula2>100</formula2>
    </dataValidation>
    <dataValidation sqref="L2:O101" showErrorMessage="1" showInputMessage="1" allowBlank="1" type="list">
      <formula1>"Broncos,Roosters,Storm,Bulldogs,Panthers,Rabbitohs,Cowboys,Raiders,Knights,Sea Eagles,Sharks,Dolphins,Eels,Titans,Warriors,Dragons"</formula1>
    </dataValidation>
  </dataValidations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L41"/>
  <sheetViews>
    <sheetView showGridLines="0" zoomScale="90" zoomScaleNormal="9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.52" customWidth="1" min="1" max="1"/>
    <col width="16" customWidth="1" min="2" max="2"/>
    <col width="32.23999999999999" customWidth="1" min="3" max="3"/>
    <col width="25.76" customWidth="1" min="4" max="4"/>
    <col width="22.16" customWidth="1" min="5" max="5"/>
    <col width="25" customWidth="1" min="6" max="6"/>
    <col width="16" customWidth="1" min="7" max="7"/>
    <col width="34" customWidth="1" min="8" max="8"/>
    <col width="34" customWidth="1" min="9" max="9"/>
    <col width="14" customWidth="1" min="10" max="10"/>
    <col width="25" customWidth="1" min="11" max="11"/>
    <col width="34" customWidth="1" min="12" max="12"/>
  </cols>
  <sheetData>
    <row r="1" ht="28" customHeight="1">
      <c r="A1" s="48" t="inlineStr">
        <is>
          <t>Rank</t>
        </is>
      </c>
      <c r="B1" s="48" t="inlineStr">
        <is>
          <t>Tipster</t>
        </is>
      </c>
      <c r="C1" s="48" t="inlineStr">
        <is>
          <t>Matches Tipped</t>
        </is>
      </c>
      <c r="D1" s="48" t="inlineStr">
        <is>
          <t>Correct Tips</t>
        </is>
      </c>
      <c r="E1" s="48" t="inlineStr">
        <is>
          <t>Accuracy</t>
        </is>
      </c>
      <c r="F1" s="48" t="inlineStr">
        <is>
          <t>Average Points per Match</t>
        </is>
      </c>
      <c r="G1" s="48" t="inlineStr">
        <is>
          <t>Entry Fee (AUD)</t>
        </is>
      </c>
      <c r="H1" s="48" t="inlineStr">
        <is>
          <t>Prize Pool Share</t>
        </is>
      </c>
      <c r="I1" s="48" t="inlineStr">
        <is>
          <t>Status</t>
        </is>
      </c>
      <c r="K1" s="49" t="inlineStr">
        <is>
          <t>Organiser Entry Fee (AUD)</t>
        </is>
      </c>
      <c r="L1" s="49" t="inlineStr">
        <is>
          <t>Value</t>
        </is>
      </c>
    </row>
    <row r="2">
      <c r="A2" s="50">
        <f>IF(B2="","",COUNTIF($D$2:$D$5,"&gt;"&amp;D2)+1)</f>
        <v/>
      </c>
      <c r="B2" s="51" t="inlineStr">
        <is>
          <t>Jack</t>
        </is>
      </c>
      <c r="C2" s="50">
        <f>COUNTIF('Match Tracker'!$L$2:$L$101,"&lt;&gt;")</f>
        <v/>
      </c>
      <c r="D2" s="50">
        <f>SUM('Match Tracker'!$P$2:$P$101)</f>
        <v/>
      </c>
      <c r="E2" s="52">
        <f>IF(C2=0,0,IFERROR(D2/C2,0))</f>
        <v/>
      </c>
      <c r="F2" s="52">
        <f>IF(C2=0,0,IFERROR(D2/C2,0))</f>
        <v/>
      </c>
      <c r="G2" s="53">
        <f>'Leaderboard'!$L$2</f>
        <v/>
      </c>
      <c r="H2" s="52">
        <f>IF(SUM($D$2:$D$5)=0,0,IFERROR(D2/SUM($D$2:$D$5),0))</f>
        <v/>
      </c>
      <c r="I2" s="50">
        <f>IF(E2&gt;=75%,"Leading",IF(E2&gt;=50%,"Competitive","Needs improvement"))</f>
        <v/>
      </c>
      <c r="L2" s="54" t="n">
        <v>20</v>
      </c>
    </row>
    <row r="3">
      <c r="A3" s="55">
        <f>IF(B3="","",COUNTIF($D$2:$D$5,"&gt;"&amp;D3)+1)</f>
        <v/>
      </c>
      <c r="B3" s="40" t="inlineStr">
        <is>
          <t>Olivia</t>
        </is>
      </c>
      <c r="C3" s="55">
        <f>COUNTIF('Match Tracker'!$M$2:$M$101,"&lt;&gt;")</f>
        <v/>
      </c>
      <c r="D3" s="55">
        <f>SUM('Match Tracker'!$Q$2:$Q$101)</f>
        <v/>
      </c>
      <c r="E3" s="56">
        <f>IF(C3=0,0,IFERROR(D3/C3,0))</f>
        <v/>
      </c>
      <c r="F3" s="56">
        <f>IF(C3=0,0,IFERROR(D3/C3,0))</f>
        <v/>
      </c>
      <c r="G3" s="57">
        <f>'Leaderboard'!$L$2</f>
        <v/>
      </c>
      <c r="H3" s="56">
        <f>IF(SUM($D$2:$D$5)=0,0,IFERROR(D3/SUM($D$2:$D$5),0))</f>
        <v/>
      </c>
      <c r="I3" s="55">
        <f>IF(E3&gt;=75%,"Leading",IF(E3&gt;=50%,"Competitive","Needs improvement"))</f>
        <v/>
      </c>
    </row>
    <row r="4">
      <c r="A4" s="50">
        <f>IF(B4="","",COUNTIF($D$2:$D$5,"&gt;"&amp;D4)+1)</f>
        <v/>
      </c>
      <c r="B4" s="51" t="inlineStr">
        <is>
          <t>Liam</t>
        </is>
      </c>
      <c r="C4" s="50">
        <f>COUNTIF('Match Tracker'!$N$2:$N$101,"&lt;&gt;")</f>
        <v/>
      </c>
      <c r="D4" s="50">
        <f>SUM('Match Tracker'!$R$2:$R$101)</f>
        <v/>
      </c>
      <c r="E4" s="52">
        <f>IF(C4=0,0,IFERROR(D4/C4,0))</f>
        <v/>
      </c>
      <c r="F4" s="52">
        <f>IF(C4=0,0,IFERROR(D4/C4,0))</f>
        <v/>
      </c>
      <c r="G4" s="53">
        <f>'Leaderboard'!$L$2</f>
        <v/>
      </c>
      <c r="H4" s="52">
        <f>IF(SUM($D$2:$D$5)=0,0,IFERROR(D4/SUM($D$2:$D$5),0))</f>
        <v/>
      </c>
      <c r="I4" s="50">
        <f>IF(E4&gt;=75%,"Leading",IF(E4&gt;=50%,"Competitive","Needs improvement"))</f>
        <v/>
      </c>
      <c r="K4" s="49" t="inlineStr">
        <is>
          <t>Season Summary</t>
        </is>
      </c>
      <c r="L4" s="18" t="inlineStr"/>
    </row>
    <row r="5">
      <c r="A5" s="55">
        <f>IF(B5="","",COUNTIF($D$2:$D$5,"&gt;"&amp;D5)+1)</f>
        <v/>
      </c>
      <c r="B5" s="40" t="inlineStr">
        <is>
          <t>Charlotte</t>
        </is>
      </c>
      <c r="C5" s="55">
        <f>COUNTIF('Match Tracker'!$O$2:$O$101,"&lt;&gt;")</f>
        <v/>
      </c>
      <c r="D5" s="55">
        <f>SUM('Match Tracker'!$S$2:$S$101)</f>
        <v/>
      </c>
      <c r="E5" s="56">
        <f>IF(C5=0,0,IFERROR(D5/C5,0))</f>
        <v/>
      </c>
      <c r="F5" s="56">
        <f>IF(C5=0,0,IFERROR(D5/C5,0))</f>
        <v/>
      </c>
      <c r="G5" s="57">
        <f>'Leaderboard'!$L$2</f>
        <v/>
      </c>
      <c r="H5" s="56">
        <f>IF(SUM($D$2:$D$5)=0,0,IFERROR(D5/SUM($D$2:$D$5),0))</f>
        <v/>
      </c>
      <c r="I5" s="55">
        <f>IF(E5&gt;=75%,"Leading",IF(E5&gt;=50%,"Competitive","Needs improvement"))</f>
        <v/>
      </c>
      <c r="K5" s="58" t="inlineStr">
        <is>
          <t>Total matches</t>
        </is>
      </c>
      <c r="L5" s="59">
        <f>COUNTIF('Match Tracker'!$A$2:$A$101,"&lt;&gt;")</f>
        <v/>
      </c>
    </row>
    <row r="6">
      <c r="K6" s="58" t="inlineStr">
        <is>
          <t>Completed matches</t>
        </is>
      </c>
      <c r="L6" s="59">
        <f>COUNTIF('Match Tracker'!$K$2:$K$101,"Final")</f>
        <v/>
      </c>
    </row>
    <row r="7">
      <c r="K7" s="58" t="inlineStr">
        <is>
          <t>Total tips submitted</t>
        </is>
      </c>
      <c r="L7" s="59">
        <f>SUM('Match Tracker'!$T$2:$T$101)</f>
        <v/>
      </c>
    </row>
    <row r="8">
      <c r="K8" s="58" t="inlineStr">
        <is>
          <t>Overall accuracy</t>
        </is>
      </c>
      <c r="L8" s="60">
        <f>IF(L7=0,0,IFERROR(SUM('Match Tracker'!$U$2:$U$101)/L7,0))</f>
        <v/>
      </c>
    </row>
    <row r="9">
      <c r="K9" s="58" t="inlineStr">
        <is>
          <t>Prize pool</t>
        </is>
      </c>
      <c r="L9" s="61">
        <f>SUM('Leaderboard'!$G$2:$G$5)</f>
        <v/>
      </c>
    </row>
    <row r="10"/>
    <row r="11">
      <c r="K11" s="49" t="inlineStr">
        <is>
          <t>Selected Tipster Snapshot</t>
        </is>
      </c>
      <c r="L11" s="18" t="inlineStr"/>
    </row>
    <row r="12">
      <c r="K12" s="58" t="inlineStr">
        <is>
          <t>Select tipster</t>
        </is>
      </c>
      <c r="L12" s="62" t="inlineStr">
        <is>
          <t>Jack</t>
        </is>
      </c>
    </row>
    <row r="13">
      <c r="K13" s="58" t="inlineStr">
        <is>
          <t>Accuracy</t>
        </is>
      </c>
      <c r="L13" s="56">
        <f>IFERROR(VLOOKUP(L12,'Leaderboard'!$B$2:$I$5,4,FALSE),0)</f>
        <v/>
      </c>
    </row>
    <row r="14">
      <c r="K14" s="58" t="inlineStr">
        <is>
          <t>Correct tips</t>
        </is>
      </c>
      <c r="L14" s="55">
        <f>IFERROR(VLOOKUP(L12,'Leaderboard'!$B$2:$I$5,3,FALSE),0)</f>
        <v/>
      </c>
    </row>
    <row r="15">
      <c r="K15" s="58" t="inlineStr">
        <is>
          <t>Status</t>
        </is>
      </c>
      <c r="L15" s="55">
        <f>IFERROR(VLOOKUP(L12,'Leaderboard'!$B$2:$I$5,8,FALSE),"")</f>
        <v/>
      </c>
    </row>
    <row r="16"/>
    <row r="17"/>
    <row r="18"/>
    <row r="19"/>
    <row r="20"/>
    <row r="21"/>
    <row r="22"/>
    <row r="23"/>
    <row r="24"/>
    <row r="25"/>
    <row r="26"/>
    <row r="27"/>
    <row r="28"/>
    <row r="29"/>
    <row r="30"/>
    <row r="31"/>
    <row r="32"/>
    <row r="33"/>
    <row r="34"/>
    <row r="35"/>
    <row r="36"/>
    <row r="37"/>
    <row r="38"/>
    <row r="39"/>
    <row r="40"/>
    <row r="41"/>
  </sheetData>
  <autoFilter ref="A1:I5"/>
  <conditionalFormatting sqref="E2:F5">
    <cfRule type="expression" priority="1" dxfId="0">
      <formula>E2&gt;=0.75</formula>
    </cfRule>
    <cfRule type="expression" priority="2" dxfId="1">
      <formula>E2&lt;0.50</formula>
    </cfRule>
  </conditionalFormatting>
  <conditionalFormatting sqref="I2:I5">
    <cfRule type="expression" priority="3" dxfId="0">
      <formula>I2="Leading"</formula>
    </cfRule>
    <cfRule type="expression" priority="4" dxfId="1">
      <formula>I2="Needs improvement"</formula>
    </cfRule>
  </conditionalFormatting>
  <dataValidations count="1">
    <dataValidation sqref="L12" showErrorMessage="1" showInputMessage="1" allowBlank="0" type="list">
      <formula1>"Jack,Olivia,Liam,Charlotte"</formula1>
    </dataValidation>
  </dataValidations>
  <pageMargins left="0.75" right="0.75" top="1" bottom="1" header="0.5" footer="0.5"/>
  <pageSetup orientation="landscape" fitToHeight="1" fitToWidth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2026-09-07T07:54:25Z</dcterms:created>
  <dcterms:modified xmlns:dcterms="http://purl.org/dc/terms/" xmlns:xsi="http://www.w3.org/2001/XMLSchema-instance" xsi:type="dcterms:W3CDTF">2026-09-07T07:54:25Z</dcterms:modified>
</cp:coreProperties>
</file>