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epreciation Schedule" sheetId="1" state="visible" r:id="rId1"/>
    <sheet xmlns:r="http://schemas.openxmlformats.org/officeDocument/2006/relationships" name="Summary Dashboard" sheetId="2" state="visible" r:id="rId2"/>
    <sheet xmlns:r="http://schemas.openxmlformats.org/officeDocument/2006/relationships" name="10-Year Projection"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DD/MM/YYYY"/>
    <numFmt numFmtId="165" formatCode="$#,##0.00"/>
  </numFmts>
  <fonts count="7">
    <font>
      <name val="Calibri"/>
      <family val="2"/>
      <color theme="1"/>
      <sz val="11"/>
      <scheme val="minor"/>
    </font>
    <font>
      <name val="Calibri"/>
      <b val="1"/>
      <color rgb="000F766E"/>
      <sz val="16"/>
    </font>
    <font>
      <name val="Calibri"/>
      <i val="1"/>
      <color rgb="006B7280"/>
      <sz val="10"/>
    </font>
    <font>
      <name val="Calibri"/>
      <b val="1"/>
      <color rgb="00FFFFFF"/>
      <sz val="11"/>
    </font>
    <font>
      <name val="Calibri"/>
      <b val="1"/>
      <sz val="11"/>
    </font>
    <font>
      <b val="1"/>
      <color rgb="00FFFFFF"/>
    </font>
    <font>
      <name val="Calibri"/>
      <sz val="11"/>
    </font>
  </fonts>
  <fills count="7">
    <fill>
      <patternFill/>
    </fill>
    <fill>
      <patternFill patternType="gray125"/>
    </fill>
    <fill>
      <patternFill patternType="solid">
        <fgColor rgb="000F766E"/>
        <bgColor rgb="000F766E"/>
      </patternFill>
    </fill>
    <fill>
      <patternFill patternType="solid">
        <fgColor rgb="00FFFBEB"/>
        <bgColor rgb="00FFFBEB"/>
      </patternFill>
    </fill>
    <fill>
      <patternFill patternType="solid">
        <fgColor rgb="00F0FDFA"/>
        <bgColor rgb="00F0FDFA"/>
      </patternFill>
    </fill>
    <fill>
      <patternFill patternType="solid">
        <fgColor rgb="00FFFFFF"/>
        <bgColor rgb="00FFFFFF"/>
      </patternFill>
    </fill>
    <fill>
      <patternFill patternType="solid">
        <fgColor rgb="0014B8A6"/>
        <b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3" fillId="2" borderId="1" applyAlignment="1" pivotButton="0" quotePrefix="0" xfId="0">
      <alignment horizontal="center" vertical="center"/>
    </xf>
    <xf numFmtId="0" fontId="0" fillId="4" borderId="1" pivotButton="0" quotePrefix="0" xfId="0"/>
    <xf numFmtId="164" fontId="0" fillId="4" borderId="1" pivotButton="0" quotePrefix="0" xfId="0"/>
    <xf numFmtId="165" fontId="0" fillId="3" borderId="1" pivotButton="0" quotePrefix="0" xfId="0"/>
    <xf numFmtId="0" fontId="0" fillId="3" borderId="1" applyAlignment="1" pivotButton="0" quotePrefix="0" xfId="0">
      <alignment horizontal="center" vertical="center"/>
    </xf>
    <xf numFmtId="0" fontId="0" fillId="3" borderId="1" pivotButton="0" quotePrefix="0" xfId="0"/>
    <xf numFmtId="165" fontId="0" fillId="0" borderId="1" pivotButton="0" quotePrefix="0" xfId="0"/>
    <xf numFmtId="10" fontId="0" fillId="0" borderId="1" applyAlignment="1" pivotButton="0" quotePrefix="0" xfId="0">
      <alignment horizontal="center" vertical="center"/>
    </xf>
    <xf numFmtId="0" fontId="0" fillId="5" borderId="1" pivotButton="0" quotePrefix="0" xfId="0"/>
    <xf numFmtId="164" fontId="0" fillId="5" borderId="1" pivotButton="0" quotePrefix="0" xfId="0"/>
    <xf numFmtId="0" fontId="5" fillId="6" borderId="1" applyAlignment="1" pivotButton="0" quotePrefix="0" xfId="0">
      <alignment horizontal="center" vertical="center"/>
    </xf>
    <xf numFmtId="0" fontId="5" fillId="6" borderId="1" pivotButton="0" quotePrefix="0" xfId="0"/>
    <xf numFmtId="165" fontId="5" fillId="6" borderId="1" pivotButton="0" quotePrefix="0" xfId="0"/>
    <xf numFmtId="0" fontId="1" fillId="0" borderId="0" pivotButton="0" quotePrefix="0" xfId="0"/>
    <xf numFmtId="0" fontId="3" fillId="6" borderId="0" pivotButton="0" quotePrefix="0" xfId="0"/>
    <xf numFmtId="0" fontId="4" fillId="4" borderId="1" pivotButton="0" quotePrefix="0" xfId="0"/>
    <xf numFmtId="0" fontId="4" fillId="0" borderId="1" pivotButton="0" quotePrefix="0" xfId="0"/>
    <xf numFmtId="165" fontId="0" fillId="4" borderId="1" pivotButton="0" quotePrefix="0" xfId="0"/>
    <xf numFmtId="165" fontId="0" fillId="5" borderId="1" pivotButton="0" quotePrefix="0" xfId="0"/>
    <xf numFmtId="0" fontId="0" fillId="0" borderId="1" pivotButton="0" quotePrefix="0" xfId="0"/>
    <xf numFmtId="165" fontId="4" fillId="0" borderId="1" pivotButton="0" quotePrefix="0" xfId="0"/>
    <xf numFmtId="10" fontId="0" fillId="4" borderId="1" pivotButton="0" quotePrefix="0" xfId="0"/>
    <xf numFmtId="1" fontId="0" fillId="0" borderId="1" pivotButton="0" quotePrefix="0" xfId="0"/>
    <xf numFmtId="10" fontId="0" fillId="3" borderId="1" pivotButton="0" quotePrefix="0" xfId="0"/>
    <xf numFmtId="0" fontId="0" fillId="4" borderId="1" applyAlignment="1" pivotButton="0" quotePrefix="0" xfId="0">
      <alignment horizontal="center" vertical="center"/>
    </xf>
    <xf numFmtId="0" fontId="0" fillId="5" borderId="1" applyAlignment="1" pivotButton="0" quotePrefix="0" xfId="0">
      <alignment horizontal="center" vertical="center"/>
    </xf>
    <xf numFmtId="0" fontId="0" fillId="6" borderId="1" pivotButton="0" quotePrefix="0" xfId="0"/>
    <xf numFmtId="0" fontId="6" fillId="0" borderId="0" applyAlignment="1" pivotButton="0" quotePrefix="0" xfId="0">
      <alignment horizontal="left"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1">
    <dxf>
      <font>
        <b val="1"/>
        <color rgb="00FFFFFF"/>
      </font>
      <fill>
        <patternFill patternType="solid">
          <fgColor rgb="00DC2626"/>
          <bgColor rgb="00DC262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Depreciation by Category</a:t>
            </a:r>
          </a:p>
        </rich>
      </tx>
    </title>
    <plotArea>
      <barChart>
        <barDir val="col"/>
        <grouping val="clustered"/>
        <ser>
          <idx val="0"/>
          <order val="0"/>
          <tx>
            <strRef>
              <f>'Summary Dashboard'!F4</f>
            </strRef>
          </tx>
          <spPr>
            <a:solidFill xmlns:a="http://schemas.openxmlformats.org/drawingml/2006/main">
              <a:srgbClr val="0F766E"/>
            </a:solidFill>
            <a:ln xmlns:a="http://schemas.openxmlformats.org/drawingml/2006/main">
              <a:prstDash val="solid"/>
            </a:ln>
          </spPr>
          <cat>
            <numRef>
              <f>'Summary Dashboard'!$D$5:$D$6</f>
            </numRef>
          </cat>
          <val>
            <numRef>
              <f>'Summary Dashboard'!$F$5:$F$6</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Category</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Depreciation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Asset Cost Split by Category</a:t>
            </a:r>
          </a:p>
        </rich>
      </tx>
    </title>
    <plotArea>
      <pieChart>
        <varyColors val="1"/>
        <ser>
          <idx val="0"/>
          <order val="0"/>
          <tx>
            <strRef>
              <f>'Summary Dashboard'!E4</f>
            </strRef>
          </tx>
          <spPr>
            <a:ln xmlns:a="http://schemas.openxmlformats.org/drawingml/2006/main">
              <a:prstDash val="solid"/>
            </a:ln>
          </spPr>
          <cat>
            <numRef>
              <f>'Summary Dashboard'!$D$5:$D$6</f>
            </numRef>
          </cat>
          <val>
            <numRef>
              <f>'Summary Dashboard'!$E$5:$E$6</f>
            </numRef>
          </val>
        </ser>
        <firstSliceAng val="0"/>
      </pie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Projected Depreciation Claim and Closing Balance</a:t>
            </a:r>
          </a:p>
        </rich>
      </tx>
    </title>
    <plotArea>
      <lineChart>
        <grouping val="standard"/>
        <ser>
          <idx val="0"/>
          <order val="0"/>
          <tx>
            <strRef>
              <f>'10-Year Projection'!D5</f>
            </strRef>
          </tx>
          <spPr>
            <a:solidFill xmlns:a="http://schemas.openxmlformats.org/drawingml/2006/main">
              <a:srgbClr val="DC2626"/>
            </a:solidFill>
            <a:ln xmlns:a="http://schemas.openxmlformats.org/drawingml/2006/main" w="20000">
              <a:prstDash val="solid"/>
            </a:ln>
          </spPr>
          <marker>
            <symbol val="none"/>
            <spPr>
              <a:ln xmlns:a="http://schemas.openxmlformats.org/drawingml/2006/main">
                <a:prstDash val="solid"/>
              </a:ln>
            </spPr>
          </marker>
          <cat>
            <numRef>
              <f>'10-Year Projection'!$A$6:$A$15</f>
            </numRef>
          </cat>
          <val>
            <numRef>
              <f>'10-Year Projection'!$D$6:$D$15</f>
            </numRef>
          </val>
        </ser>
        <ser>
          <idx val="1"/>
          <order val="1"/>
          <tx>
            <strRef>
              <f>'10-Year Projection'!E5</f>
            </strRef>
          </tx>
          <spPr>
            <a:solidFill xmlns:a="http://schemas.openxmlformats.org/drawingml/2006/main">
              <a:srgbClr val="0F766E"/>
            </a:solidFill>
            <a:ln xmlns:a="http://schemas.openxmlformats.org/drawingml/2006/main" w="20000">
              <a:prstDash val="solid"/>
            </a:ln>
          </spPr>
          <marker>
            <symbol val="none"/>
            <spPr>
              <a:ln xmlns:a="http://schemas.openxmlformats.org/drawingml/2006/main">
                <a:prstDash val="solid"/>
              </a:ln>
            </spPr>
          </marker>
          <cat>
            <numRef>
              <f>'10-Year Projection'!$A$6:$A$15</f>
            </numRef>
          </cat>
          <val>
            <numRef>
              <f>'10-Year Projection'!$E$6:$E$15</f>
            </numRef>
          </val>
        </ser>
        <axId val="10"/>
        <axId val="100"/>
      </lineChart>
      <catAx>
        <axId val="10"/>
        <scaling>
          <orientation val="minMax"/>
        </scaling>
        <axPos val="l"/>
        <title>
          <tx>
            <rich>
              <a:bodyPr xmlns:a="http://schemas.openxmlformats.org/drawingml/2006/main"/>
              <a:p xmlns:a="http://schemas.openxmlformats.org/drawingml/2006/main">
                <a:pPr>
                  <a:defRPr/>
                </a:pPr>
                <a:r>
                  <a:t>Year</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_rels/drawing2.xml.rels><Relationships xmlns="http://schemas.openxmlformats.org/package/2006/relationships"><Relationship Type="http://schemas.openxmlformats.org/officeDocument/2006/relationships/chart" Target="/xl/charts/chart3.xml" Id="rId1"/></Relationships>
</file>

<file path=xl/drawings/drawing1.xml><?xml version="1.0" encoding="utf-8"?>
<wsDr xmlns="http://schemas.openxmlformats.org/drawingml/2006/spreadsheetDrawing">
  <oneCellAnchor>
    <from>
      <col>0</col>
      <colOff>0</colOff>
      <row>17</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17</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drawings/drawing2.xml><?xml version="1.0" encoding="utf-8"?>
<wsDr xmlns="http://schemas.openxmlformats.org/drawingml/2006/spreadsheetDrawing">
  <oneCellAnchor>
    <from>
      <col>0</col>
      <colOff>0</colOff>
      <row>17</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sheet1.xml><?xml version="1.0" encoding="utf-8"?>
<worksheet xmlns="http://schemas.openxmlformats.org/spreadsheetml/2006/main">
  <sheetPr>
    <outlinePr summaryBelow="1" summaryRight="1"/>
    <pageSetUpPr/>
  </sheetPr>
  <dimension ref="A1:L15"/>
  <sheetViews>
    <sheetView workbookViewId="0">
      <pane ySplit="4" topLeftCell="A5" activePane="bottomLeft" state="frozen"/>
      <selection pane="bottomLeft" activeCell="A1" sqref="A1"/>
    </sheetView>
  </sheetViews>
  <sheetFormatPr baseColWidth="8" defaultRowHeight="15"/>
  <cols>
    <col width="10" customWidth="1" min="1" max="1"/>
    <col width="30" customWidth="1" min="2" max="2"/>
    <col width="18" customWidth="1" min="3" max="3"/>
    <col width="15" customWidth="1" min="4" max="4"/>
    <col width="14" customWidth="1" min="5" max="5"/>
    <col width="16" customWidth="1" min="6" max="6"/>
    <col width="20" customWidth="1" min="7" max="7"/>
    <col width="16" customWidth="1" min="8" max="8"/>
    <col width="16" customWidth="1" min="9" max="9"/>
    <col width="22" customWidth="1" min="10" max="10"/>
    <col width="16" customWidth="1" min="11" max="11"/>
    <col width="22" customWidth="1" min="12" max="12"/>
  </cols>
  <sheetData>
    <row r="1" ht="26" customHeight="1">
      <c r="A1" s="1" t="inlineStr">
        <is>
          <t>Property Depreciation Schedule — 12 Riverside Terrace, Brisbane QLD 4000</t>
        </is>
      </c>
    </row>
    <row r="2">
      <c r="A2" s="2" t="inlineStr">
        <is>
          <t>Financial Year: 2026/27  |  Prepared by: Quantity Surveyor  |  Report Date: 21/07/2026</t>
        </is>
      </c>
    </row>
    <row r="3"/>
    <row r="4">
      <c r="A4" s="3" t="inlineStr">
        <is>
          <t>Asset ID</t>
        </is>
      </c>
      <c r="B4" s="3" t="inlineStr">
        <is>
          <t>Asset Description</t>
        </is>
      </c>
      <c r="C4" s="3" t="inlineStr">
        <is>
          <t>Category</t>
        </is>
      </c>
      <c r="D4" s="3" t="inlineStr">
        <is>
          <t>Purchase Date</t>
        </is>
      </c>
      <c r="E4" s="3" t="inlineStr">
        <is>
          <t>Cost ($)</t>
        </is>
      </c>
      <c r="F4" s="3" t="inlineStr">
        <is>
          <t>Effective Life (Yrs)</t>
        </is>
      </c>
      <c r="G4" s="3" t="inlineStr">
        <is>
          <t>Method</t>
        </is>
      </c>
      <c r="H4" s="3" t="inlineStr">
        <is>
          <t>Opening Value ($)</t>
        </is>
      </c>
      <c r="I4" s="3" t="inlineStr">
        <is>
          <t>Depreciation Rate</t>
        </is>
      </c>
      <c r="J4" s="3" t="inlineStr">
        <is>
          <t>Current Year Depreciation ($)</t>
        </is>
      </c>
      <c r="K4" s="3" t="inlineStr">
        <is>
          <t>Closing Value ($)</t>
        </is>
      </c>
      <c r="L4" s="3" t="inlineStr">
        <is>
          <t>Accumulated Depreciation ($)</t>
        </is>
      </c>
    </row>
    <row r="5">
      <c r="A5" s="4" t="inlineStr">
        <is>
          <t>AST-001</t>
        </is>
      </c>
      <c r="B5" s="4" t="inlineStr">
        <is>
          <t>Electric Hot Water System</t>
        </is>
      </c>
      <c r="C5" s="4" t="inlineStr">
        <is>
          <t>Plant &amp; Equipment</t>
        </is>
      </c>
      <c r="D5" s="5" t="inlineStr">
        <is>
          <t>15/08/2026</t>
        </is>
      </c>
      <c r="E5" s="6" t="n">
        <v>2200</v>
      </c>
      <c r="F5" s="7" t="n">
        <v>12</v>
      </c>
      <c r="G5" s="8" t="inlineStr">
        <is>
          <t>Diminishing Value</t>
        </is>
      </c>
      <c r="H5" s="9">
        <f>E5</f>
        <v/>
      </c>
      <c r="I5" s="10">
        <f>IF(G5="Diminishing Value",200/F5,100/F5)/100</f>
        <v/>
      </c>
      <c r="J5" s="9">
        <f>IF(G5="Diminishing Value",H5*I5,E5*I5)</f>
        <v/>
      </c>
      <c r="K5" s="9">
        <f>H5-J5</f>
        <v/>
      </c>
      <c r="L5" s="9">
        <f>E5-K5</f>
        <v/>
      </c>
    </row>
    <row r="6">
      <c r="A6" s="11" t="inlineStr">
        <is>
          <t>AST-002</t>
        </is>
      </c>
      <c r="B6" s="11" t="inlineStr">
        <is>
          <t>Carpet - Living Areas</t>
        </is>
      </c>
      <c r="C6" s="11" t="inlineStr">
        <is>
          <t>Plant &amp; Equipment</t>
        </is>
      </c>
      <c r="D6" s="12" t="inlineStr">
        <is>
          <t>15/08/2026</t>
        </is>
      </c>
      <c r="E6" s="6" t="n">
        <v>4800</v>
      </c>
      <c r="F6" s="7" t="n">
        <v>10</v>
      </c>
      <c r="G6" s="8" t="inlineStr">
        <is>
          <t>Diminishing Value</t>
        </is>
      </c>
      <c r="H6" s="9">
        <f>E6</f>
        <v/>
      </c>
      <c r="I6" s="10">
        <f>IF(G6="Diminishing Value",200/F6,100/F6)/100</f>
        <v/>
      </c>
      <c r="J6" s="9">
        <f>IF(G6="Diminishing Value",H6*I6,E6*I6)</f>
        <v/>
      </c>
      <c r="K6" s="9">
        <f>H6-J6</f>
        <v/>
      </c>
      <c r="L6" s="9">
        <f>E6-K6</f>
        <v/>
      </c>
    </row>
    <row r="7">
      <c r="A7" s="4" t="inlineStr">
        <is>
          <t>AST-003</t>
        </is>
      </c>
      <c r="B7" s="4" t="inlineStr">
        <is>
          <t>Vertical Blinds</t>
        </is>
      </c>
      <c r="C7" s="4" t="inlineStr">
        <is>
          <t>Plant &amp; Equipment</t>
        </is>
      </c>
      <c r="D7" s="5" t="inlineStr">
        <is>
          <t>15/08/2026</t>
        </is>
      </c>
      <c r="E7" s="6" t="n">
        <v>1650</v>
      </c>
      <c r="F7" s="7" t="n">
        <v>10</v>
      </c>
      <c r="G7" s="8" t="inlineStr">
        <is>
          <t>Prime Cost</t>
        </is>
      </c>
      <c r="H7" s="9">
        <f>E7</f>
        <v/>
      </c>
      <c r="I7" s="10">
        <f>IF(G7="Diminishing Value",200/F7,100/F7)/100</f>
        <v/>
      </c>
      <c r="J7" s="9">
        <f>IF(G7="Diminishing Value",H7*I7,E7*I7)</f>
        <v/>
      </c>
      <c r="K7" s="9">
        <f>H7-J7</f>
        <v/>
      </c>
      <c r="L7" s="9">
        <f>E7-K7</f>
        <v/>
      </c>
    </row>
    <row r="8">
      <c r="A8" s="11" t="inlineStr">
        <is>
          <t>AST-004</t>
        </is>
      </c>
      <c r="B8" s="11" t="inlineStr">
        <is>
          <t>Split System Air Conditioner</t>
        </is>
      </c>
      <c r="C8" s="11" t="inlineStr">
        <is>
          <t>Plant &amp; Equipment</t>
        </is>
      </c>
      <c r="D8" s="12" t="inlineStr">
        <is>
          <t>20/08/2026</t>
        </is>
      </c>
      <c r="E8" s="6" t="n">
        <v>3200</v>
      </c>
      <c r="F8" s="7" t="n">
        <v>10</v>
      </c>
      <c r="G8" s="8" t="inlineStr">
        <is>
          <t>Diminishing Value</t>
        </is>
      </c>
      <c r="H8" s="9">
        <f>E8</f>
        <v/>
      </c>
      <c r="I8" s="10">
        <f>IF(G8="Diminishing Value",200/F8,100/F8)/100</f>
        <v/>
      </c>
      <c r="J8" s="9">
        <f>IF(G8="Diminishing Value",H8*I8,E8*I8)</f>
        <v/>
      </c>
      <c r="K8" s="9">
        <f>H8-J8</f>
        <v/>
      </c>
      <c r="L8" s="9">
        <f>E8-K8</f>
        <v/>
      </c>
    </row>
    <row r="9">
      <c r="A9" s="4" t="inlineStr">
        <is>
          <t>AST-005</t>
        </is>
      </c>
      <c r="B9" s="4" t="inlineStr">
        <is>
          <t>Freestanding Oven</t>
        </is>
      </c>
      <c r="C9" s="4" t="inlineStr">
        <is>
          <t>Plant &amp; Equipment</t>
        </is>
      </c>
      <c r="D9" s="5" t="inlineStr">
        <is>
          <t>20/08/2026</t>
        </is>
      </c>
      <c r="E9" s="6" t="n">
        <v>1980</v>
      </c>
      <c r="F9" s="7" t="n">
        <v>12</v>
      </c>
      <c r="G9" s="8" t="inlineStr">
        <is>
          <t>Diminishing Value</t>
        </is>
      </c>
      <c r="H9" s="9">
        <f>E9</f>
        <v/>
      </c>
      <c r="I9" s="10">
        <f>IF(G9="Diminishing Value",200/F9,100/F9)/100</f>
        <v/>
      </c>
      <c r="J9" s="9">
        <f>IF(G9="Diminishing Value",H9*I9,E9*I9)</f>
        <v/>
      </c>
      <c r="K9" s="9">
        <f>H9-J9</f>
        <v/>
      </c>
      <c r="L9" s="9">
        <f>E9-K9</f>
        <v/>
      </c>
    </row>
    <row r="10">
      <c r="A10" s="11" t="inlineStr">
        <is>
          <t>AST-006</t>
        </is>
      </c>
      <c r="B10" s="11" t="inlineStr">
        <is>
          <t>Dishwasher</t>
        </is>
      </c>
      <c r="C10" s="11" t="inlineStr">
        <is>
          <t>Plant &amp; Equipment</t>
        </is>
      </c>
      <c r="D10" s="12" t="inlineStr">
        <is>
          <t>20/08/2026</t>
        </is>
      </c>
      <c r="E10" s="6" t="n">
        <v>1150</v>
      </c>
      <c r="F10" s="7" t="n">
        <v>10</v>
      </c>
      <c r="G10" s="8" t="inlineStr">
        <is>
          <t>Prime Cost</t>
        </is>
      </c>
      <c r="H10" s="9">
        <f>E10</f>
        <v/>
      </c>
      <c r="I10" s="10">
        <f>IF(G10="Diminishing Value",200/F10,100/F10)/100</f>
        <v/>
      </c>
      <c r="J10" s="9">
        <f>IF(G10="Diminishing Value",H10*I10,E10*I10)</f>
        <v/>
      </c>
      <c r="K10" s="9">
        <f>H10-J10</f>
        <v/>
      </c>
      <c r="L10" s="9">
        <f>E10-K10</f>
        <v/>
      </c>
    </row>
    <row r="11">
      <c r="A11" s="4" t="inlineStr">
        <is>
          <t>AST-007</t>
        </is>
      </c>
      <c r="B11" s="4" t="inlineStr">
        <is>
          <t>Ceiling Fans (x4)</t>
        </is>
      </c>
      <c r="C11" s="4" t="inlineStr">
        <is>
          <t>Plant &amp; Equipment</t>
        </is>
      </c>
      <c r="D11" s="5" t="inlineStr">
        <is>
          <t>22/08/2026</t>
        </is>
      </c>
      <c r="E11" s="6" t="n">
        <v>980</v>
      </c>
      <c r="F11" s="7" t="n">
        <v>5</v>
      </c>
      <c r="G11" s="8" t="inlineStr">
        <is>
          <t>Diminishing Value</t>
        </is>
      </c>
      <c r="H11" s="9">
        <f>E11</f>
        <v/>
      </c>
      <c r="I11" s="10">
        <f>IF(G11="Diminishing Value",200/F11,100/F11)/100</f>
        <v/>
      </c>
      <c r="J11" s="9">
        <f>IF(G11="Diminishing Value",H11*I11,E11*I11)</f>
        <v/>
      </c>
      <c r="K11" s="9">
        <f>H11-J11</f>
        <v/>
      </c>
      <c r="L11" s="9">
        <f>E11-K11</f>
        <v/>
      </c>
    </row>
    <row r="12">
      <c r="A12" s="11" t="inlineStr">
        <is>
          <t>AST-008</t>
        </is>
      </c>
      <c r="B12" s="11" t="inlineStr">
        <is>
          <t>Garage Door Motor</t>
        </is>
      </c>
      <c r="C12" s="11" t="inlineStr">
        <is>
          <t>Plant &amp; Equipment</t>
        </is>
      </c>
      <c r="D12" s="12" t="inlineStr">
        <is>
          <t>22/08/2026</t>
        </is>
      </c>
      <c r="E12" s="6" t="n">
        <v>850</v>
      </c>
      <c r="F12" s="7" t="n">
        <v>10</v>
      </c>
      <c r="G12" s="8" t="inlineStr">
        <is>
          <t>Prime Cost</t>
        </is>
      </c>
      <c r="H12" s="9">
        <f>E12</f>
        <v/>
      </c>
      <c r="I12" s="10">
        <f>IF(G12="Diminishing Value",200/F12,100/F12)/100</f>
        <v/>
      </c>
      <c r="J12" s="9">
        <f>IF(G12="Diminishing Value",H12*I12,E12*I12)</f>
        <v/>
      </c>
      <c r="K12" s="9">
        <f>H12-J12</f>
        <v/>
      </c>
      <c r="L12" s="9">
        <f>E12-K12</f>
        <v/>
      </c>
    </row>
    <row r="13">
      <c r="A13" s="4" t="inlineStr">
        <is>
          <t>AST-009</t>
        </is>
      </c>
      <c r="B13" s="4" t="inlineStr">
        <is>
          <t>Security Alarm System</t>
        </is>
      </c>
      <c r="C13" s="4" t="inlineStr">
        <is>
          <t>Plant &amp; Equipment</t>
        </is>
      </c>
      <c r="D13" s="5" t="inlineStr">
        <is>
          <t>25/08/2026</t>
        </is>
      </c>
      <c r="E13" s="6" t="n">
        <v>1400</v>
      </c>
      <c r="F13" s="7" t="n">
        <v>6</v>
      </c>
      <c r="G13" s="8" t="inlineStr">
        <is>
          <t>Diminishing Value</t>
        </is>
      </c>
      <c r="H13" s="9">
        <f>E13</f>
        <v/>
      </c>
      <c r="I13" s="10">
        <f>IF(G13="Diminishing Value",200/F13,100/F13)/100</f>
        <v/>
      </c>
      <c r="J13" s="9">
        <f>IF(G13="Diminishing Value",H13*I13,E13*I13)</f>
        <v/>
      </c>
      <c r="K13" s="9">
        <f>H13-J13</f>
        <v/>
      </c>
      <c r="L13" s="9">
        <f>E13-K13</f>
        <v/>
      </c>
    </row>
    <row r="14">
      <c r="A14" s="11" t="inlineStr">
        <is>
          <t>AST-010</t>
        </is>
      </c>
      <c r="B14" s="11" t="inlineStr">
        <is>
          <t>Capital Works - Building Structure</t>
        </is>
      </c>
      <c r="C14" s="11" t="inlineStr">
        <is>
          <t>Capital Works</t>
        </is>
      </c>
      <c r="D14" s="12" t="inlineStr">
        <is>
          <t>01/07/2026</t>
        </is>
      </c>
      <c r="E14" s="6" t="n">
        <v>285000</v>
      </c>
      <c r="F14" s="7" t="n">
        <v>40</v>
      </c>
      <c r="G14" s="8" t="inlineStr">
        <is>
          <t>Prime Cost</t>
        </is>
      </c>
      <c r="H14" s="9">
        <f>E14</f>
        <v/>
      </c>
      <c r="I14" s="10">
        <f>IF(G14="Diminishing Value",200/F14,100/F14)/100</f>
        <v/>
      </c>
      <c r="J14" s="9">
        <f>IF(G14="Diminishing Value",H14*I14,E14*I14)</f>
        <v/>
      </c>
      <c r="K14" s="9">
        <f>H14-J14</f>
        <v/>
      </c>
      <c r="L14" s="9">
        <f>E14-K14</f>
        <v/>
      </c>
    </row>
    <row r="15">
      <c r="A15" s="13" t="inlineStr">
        <is>
          <t>TOTALS</t>
        </is>
      </c>
      <c r="B15" s="33" t="n"/>
      <c r="C15" s="33" t="n"/>
      <c r="D15" s="34" t="n"/>
      <c r="E15" s="15">
        <f>SUM(E5:E14)</f>
        <v/>
      </c>
      <c r="F15" s="14" t="n"/>
      <c r="G15" s="14" t="n"/>
      <c r="H15" s="15">
        <f>SUM(H5:H14)</f>
        <v/>
      </c>
      <c r="I15" s="14" t="n"/>
      <c r="J15" s="15">
        <f>SUM(J5:J14)</f>
        <v/>
      </c>
      <c r="K15" s="15">
        <f>SUM(K5:K14)</f>
        <v/>
      </c>
      <c r="L15" s="15">
        <f>SUM(L5:L14)</f>
        <v/>
      </c>
    </row>
  </sheetData>
  <mergeCells count="3">
    <mergeCell ref="A1:L1"/>
    <mergeCell ref="A2:L2"/>
    <mergeCell ref="A15:D15"/>
  </mergeCells>
  <conditionalFormatting sqref="J5:J14">
    <cfRule type="expression" priority="1" dxfId="0" stopIfTrue="1">
      <formula>J5&gt;5000</formula>
    </cfRule>
  </conditionalFormatting>
  <conditionalFormatting sqref="K5:K14">
    <cfRule type="expression" priority="2" dxfId="0" stopIfTrue="1">
      <formula>K5&lt;=0</formula>
    </cfRule>
  </conditionalFormatting>
  <dataValidations count="2">
    <dataValidation sqref="G5:G14" showErrorMessage="1" showInputMessage="1" allowBlank="1" type="list">
      <formula1>"Diminishing Value,Prime Cost"</formula1>
    </dataValidation>
    <dataValidation sqref="C5:C14" showErrorMessage="1" showInputMessage="1" allowBlank="1" type="list">
      <formula1>"Plant &amp; Equipment,Capital Works"</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30" customWidth="1" min="1" max="1"/>
    <col width="28" customWidth="1" min="2" max="2"/>
    <col width="22" customWidth="1" min="4" max="4"/>
    <col width="18" customWidth="1" min="5" max="5"/>
    <col width="22" customWidth="1" min="6" max="6"/>
  </cols>
  <sheetData>
    <row r="1" ht="26" customHeight="1">
      <c r="A1" s="16" t="inlineStr">
        <is>
          <t>Depreciation Summary Dashboard</t>
        </is>
      </c>
    </row>
    <row r="2"/>
    <row r="3">
      <c r="A3" s="17" t="inlineStr">
        <is>
          <t>Property Details</t>
        </is>
      </c>
      <c r="D3" s="17" t="inlineStr">
        <is>
          <t>Category Summary</t>
        </is>
      </c>
    </row>
    <row r="4">
      <c r="A4" s="18" t="inlineStr">
        <is>
          <t>Property Address</t>
        </is>
      </c>
      <c r="B4" s="4" t="inlineStr">
        <is>
          <t>12 Riverside Terrace, Brisbane QLD 4000</t>
        </is>
      </c>
      <c r="D4" s="3" t="inlineStr">
        <is>
          <t>Category</t>
        </is>
      </c>
      <c r="E4" s="3" t="inlineStr">
        <is>
          <t>Total Cost ($)</t>
        </is>
      </c>
      <c r="F4" s="3" t="inlineStr">
        <is>
          <t>Total Depreciation ($)</t>
        </is>
      </c>
    </row>
    <row r="5">
      <c r="A5" s="19" t="inlineStr">
        <is>
          <t>Purchase Price ($)</t>
        </is>
      </c>
      <c r="B5" s="9" t="n">
        <v>620000</v>
      </c>
      <c r="D5" s="4" t="inlineStr">
        <is>
          <t>Plant &amp; Equipment</t>
        </is>
      </c>
      <c r="E5" s="20">
        <f>SUMIF('Depreciation Schedule'!C5:C14,D5,'Depreciation Schedule'!E5:E14)</f>
        <v/>
      </c>
      <c r="F5" s="20">
        <f>SUMIF('Depreciation Schedule'!C5:C14,D5,'Depreciation Schedule'!J5:J14)</f>
        <v/>
      </c>
    </row>
    <row r="6">
      <c r="A6" s="18" t="inlineStr">
        <is>
          <t>Settlement Date</t>
        </is>
      </c>
      <c r="B6" s="4" t="inlineStr">
        <is>
          <t>01/07/2026</t>
        </is>
      </c>
      <c r="D6" s="11" t="inlineStr">
        <is>
          <t>Capital Works</t>
        </is>
      </c>
      <c r="E6" s="21">
        <f>SUMIF('Depreciation Schedule'!C5:C14,D6,'Depreciation Schedule'!E5:E14)</f>
        <v/>
      </c>
      <c r="F6" s="21">
        <f>SUMIF('Depreciation Schedule'!C5:C14,D6,'Depreciation Schedule'!J5:J14)</f>
        <v/>
      </c>
    </row>
    <row r="7">
      <c r="A7" s="19" t="inlineStr">
        <is>
          <t>Financial Year</t>
        </is>
      </c>
      <c r="B7" s="22" t="inlineStr">
        <is>
          <t>2026/27</t>
        </is>
      </c>
      <c r="D7" s="19" t="inlineStr">
        <is>
          <t>TOTAL</t>
        </is>
      </c>
      <c r="E7" s="23">
        <f>SUM(E5:E6)</f>
        <v/>
      </c>
      <c r="F7" s="23">
        <f>SUM(F5:F6)</f>
        <v/>
      </c>
    </row>
    <row r="8">
      <c r="A8" s="18" t="inlineStr">
        <is>
          <t>Total Asset Cost ($)</t>
        </is>
      </c>
      <c r="B8" s="20">
        <f>SUM('Depreciation Schedule'!E5:E14)</f>
        <v/>
      </c>
    </row>
    <row r="9">
      <c r="A9" s="19" t="inlineStr">
        <is>
          <t>Total Current Year Depreciation ($)</t>
        </is>
      </c>
      <c r="B9" s="9">
        <f>SUM('Depreciation Schedule'!J5:J14)</f>
        <v/>
      </c>
    </row>
    <row r="10"/>
    <row r="11">
      <c r="A11" s="17" t="inlineStr">
        <is>
          <t>Key Metrics</t>
        </is>
      </c>
    </row>
    <row r="12">
      <c r="A12" s="18" t="inlineStr">
        <is>
          <t>Average Depreciation Rate</t>
        </is>
      </c>
      <c r="B12" s="24">
        <f>AVERAGE('Depreciation Schedule'!I5:I14)</f>
        <v/>
      </c>
    </row>
    <row r="13">
      <c r="A13" s="19" t="inlineStr">
        <is>
          <t>Number of Assets</t>
        </is>
      </c>
      <c r="B13" s="25">
        <f>COUNTA('Depreciation Schedule'!A5:A14)</f>
        <v/>
      </c>
    </row>
    <row r="14">
      <c r="A14" s="18" t="inlineStr">
        <is>
          <t>Depreciation as % of Cost</t>
        </is>
      </c>
      <c r="B14" s="24">
        <f>IFERROR(F13/B5,0)</f>
        <v/>
      </c>
    </row>
    <row r="15">
      <c r="A15" s="18" t="inlineStr">
        <is>
          <t>Depreciation as % of Total Cost</t>
        </is>
      </c>
      <c r="B15" s="24">
        <f>IFERROR(B9/B8,0)</f>
        <v/>
      </c>
    </row>
  </sheetData>
  <mergeCells count="4">
    <mergeCell ref="A1:F1"/>
    <mergeCell ref="A3:B3"/>
    <mergeCell ref="D3:F3"/>
    <mergeCell ref="A11:B1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10" customWidth="1" min="1" max="1"/>
    <col width="18" customWidth="1" min="2" max="2"/>
    <col width="20" customWidth="1" min="3" max="3"/>
    <col width="22" customWidth="1" min="4" max="4"/>
    <col width="20" customWidth="1" min="5" max="5"/>
  </cols>
  <sheetData>
    <row r="1" ht="26" customHeight="1">
      <c r="A1" s="16" t="inlineStr">
        <is>
          <t>10-Year Depreciation Projection (Diminishing Value Pool)</t>
        </is>
      </c>
    </row>
    <row r="2"/>
    <row r="3">
      <c r="A3" s="19" t="inlineStr">
        <is>
          <t>Assumed Average Depreciation Rate</t>
        </is>
      </c>
      <c r="B3" s="26">
        <f>'Summary Dashboard'!B12</f>
        <v/>
      </c>
    </row>
    <row r="4"/>
    <row r="5">
      <c r="A5" s="3" t="inlineStr">
        <is>
          <t>Year</t>
        </is>
      </c>
      <c r="B5" s="3" t="inlineStr">
        <is>
          <t>Financial Year</t>
        </is>
      </c>
      <c r="C5" s="3" t="inlineStr">
        <is>
          <t>Opening Balance ($)</t>
        </is>
      </c>
      <c r="D5" s="3" t="inlineStr">
        <is>
          <t>Depreciation Claimed ($)</t>
        </is>
      </c>
      <c r="E5" s="3" t="inlineStr">
        <is>
          <t>Closing Balance ($)</t>
        </is>
      </c>
    </row>
    <row r="6">
      <c r="A6" s="27" t="n">
        <v>1</v>
      </c>
      <c r="B6" s="4" t="inlineStr">
        <is>
          <t>2026/27</t>
        </is>
      </c>
      <c r="C6" s="9">
        <f>'Summary Dashboard'!B8</f>
        <v/>
      </c>
      <c r="D6" s="9">
        <f>C6*$B$3</f>
        <v/>
      </c>
      <c r="E6" s="9">
        <f>C6-D6</f>
        <v/>
      </c>
    </row>
    <row r="7">
      <c r="A7" s="28" t="n">
        <v>2</v>
      </c>
      <c r="B7" s="11" t="inlineStr">
        <is>
          <t>2027/28</t>
        </is>
      </c>
      <c r="C7" s="9">
        <f>E6</f>
        <v/>
      </c>
      <c r="D7" s="9">
        <f>C7*$B$3</f>
        <v/>
      </c>
      <c r="E7" s="9">
        <f>C7-D7</f>
        <v/>
      </c>
    </row>
    <row r="8">
      <c r="A8" s="27" t="n">
        <v>3</v>
      </c>
      <c r="B8" s="4" t="inlineStr">
        <is>
          <t>2028/29</t>
        </is>
      </c>
      <c r="C8" s="9">
        <f>E7</f>
        <v/>
      </c>
      <c r="D8" s="9">
        <f>C8*$B$3</f>
        <v/>
      </c>
      <c r="E8" s="9">
        <f>C8-D8</f>
        <v/>
      </c>
    </row>
    <row r="9">
      <c r="A9" s="28" t="n">
        <v>4</v>
      </c>
      <c r="B9" s="11" t="inlineStr">
        <is>
          <t>2029/30</t>
        </is>
      </c>
      <c r="C9" s="9">
        <f>E8</f>
        <v/>
      </c>
      <c r="D9" s="9">
        <f>C9*$B$3</f>
        <v/>
      </c>
      <c r="E9" s="9">
        <f>C9-D9</f>
        <v/>
      </c>
    </row>
    <row r="10">
      <c r="A10" s="27" t="n">
        <v>5</v>
      </c>
      <c r="B10" s="4" t="inlineStr">
        <is>
          <t>2030/31</t>
        </is>
      </c>
      <c r="C10" s="9">
        <f>E9</f>
        <v/>
      </c>
      <c r="D10" s="9">
        <f>C10*$B$3</f>
        <v/>
      </c>
      <c r="E10" s="9">
        <f>C10-D10</f>
        <v/>
      </c>
    </row>
    <row r="11">
      <c r="A11" s="28" t="n">
        <v>6</v>
      </c>
      <c r="B11" s="11" t="inlineStr">
        <is>
          <t>2031/32</t>
        </is>
      </c>
      <c r="C11" s="9">
        <f>E10</f>
        <v/>
      </c>
      <c r="D11" s="9">
        <f>C11*$B$3</f>
        <v/>
      </c>
      <c r="E11" s="9">
        <f>C11-D11</f>
        <v/>
      </c>
    </row>
    <row r="12">
      <c r="A12" s="27" t="n">
        <v>7</v>
      </c>
      <c r="B12" s="4" t="inlineStr">
        <is>
          <t>2032/33</t>
        </is>
      </c>
      <c r="C12" s="9">
        <f>E11</f>
        <v/>
      </c>
      <c r="D12" s="9">
        <f>C12*$B$3</f>
        <v/>
      </c>
      <c r="E12" s="9">
        <f>C12-D12</f>
        <v/>
      </c>
    </row>
    <row r="13">
      <c r="A13" s="28" t="n">
        <v>8</v>
      </c>
      <c r="B13" s="11" t="inlineStr">
        <is>
          <t>2033/34</t>
        </is>
      </c>
      <c r="C13" s="9">
        <f>E12</f>
        <v/>
      </c>
      <c r="D13" s="9">
        <f>C13*$B$3</f>
        <v/>
      </c>
      <c r="E13" s="9">
        <f>C13-D13</f>
        <v/>
      </c>
    </row>
    <row r="14">
      <c r="A14" s="27" t="n">
        <v>9</v>
      </c>
      <c r="B14" s="4" t="inlineStr">
        <is>
          <t>2034/35</t>
        </is>
      </c>
      <c r="C14" s="9">
        <f>E13</f>
        <v/>
      </c>
      <c r="D14" s="9">
        <f>C14*$B$3</f>
        <v/>
      </c>
      <c r="E14" s="9">
        <f>C14-D14</f>
        <v/>
      </c>
    </row>
    <row r="15">
      <c r="A15" s="28" t="n">
        <v>10</v>
      </c>
      <c r="B15" s="11" t="inlineStr">
        <is>
          <t>2035/36</t>
        </is>
      </c>
      <c r="C15" s="9">
        <f>E14</f>
        <v/>
      </c>
      <c r="D15" s="9">
        <f>C15*$B$3</f>
        <v/>
      </c>
      <c r="E15" s="9">
        <f>C15-D15</f>
        <v/>
      </c>
    </row>
    <row r="16">
      <c r="A16" s="29" t="n"/>
      <c r="B16" s="19" t="inlineStr">
        <is>
          <t>TOTAL DEPRECIATION</t>
        </is>
      </c>
      <c r="C16" s="29" t="n"/>
      <c r="D16" s="15">
        <f>SUM(D6:D15)</f>
        <v/>
      </c>
      <c r="E16" s="29" t="n"/>
    </row>
  </sheetData>
  <mergeCells count="1">
    <mergeCell ref="A1:E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28" customWidth="1" min="1" max="1"/>
    <col width="70" customWidth="1" min="2" max="2"/>
  </cols>
  <sheetData>
    <row r="1" ht="26" customHeight="1">
      <c r="A1" s="16" t="inlineStr">
        <is>
          <t>Instructions &amp; Guide</t>
        </is>
      </c>
    </row>
    <row r="2"/>
    <row r="3">
      <c r="A3" s="17" t="inlineStr">
        <is>
          <t>Overview</t>
        </is>
      </c>
    </row>
    <row r="4">
      <c r="A4" s="30" t="inlineStr">
        <is>
          <t>This workbook calculates depreciation deductions for an Australian investment property, covering Plant &amp; Equipment items and Capital Works (Division 43) building allowance. It uses the Diminishing Value and Prime Cost methods as recognised by the Australian Taxation Office (ATO). Figures are illustrative only — always confirm effective life and rates with a qualified Quantity Surveyor or your Tax Agent before lodging your BAS or tax return.</t>
        </is>
      </c>
    </row>
    <row r="5"/>
    <row r="6"/>
    <row r="7"/>
    <row r="8" ht="60" customHeight="1">
      <c r="A8" s="18" t="inlineStr">
        <is>
          <t>Depreciation Schedule</t>
        </is>
      </c>
      <c r="B8" s="31" t="inlineStr">
        <is>
          <t>Contains the full asset register including cost, effective life, method, and calculated depreciation rate, current year depreciation, closing value and accumulated depreciation. Yellow cells (Cost, Effective Life, Method, Category) are editable inputs. Diminishing Value rate = 200 / Effective Life. Prime Cost rate = 100 / Effective Life.</t>
        </is>
      </c>
    </row>
    <row r="9"/>
    <row r="10" ht="60" customHeight="1">
      <c r="A10" s="18" t="inlineStr">
        <is>
          <t>Summary Dashboard</t>
        </is>
      </c>
      <c r="B10" s="31" t="inlineStr">
        <is>
          <t>Shows key property details, category totals (Plant &amp; Equipment vs Capital Works) and headline metrics such as average depreciation rate and depreciation as a percentage of cost. Includes a bar chart of depreciation by category and a pie chart of cost split by category.</t>
        </is>
      </c>
    </row>
    <row r="11"/>
    <row r="12" ht="60" customHeight="1">
      <c r="A12" s="18" t="inlineStr">
        <is>
          <t>10-Year Projection</t>
        </is>
      </c>
      <c r="B12" s="31" t="inlineStr">
        <is>
          <t>Projects the depreciation pool forward 10 financial years using the average diminishing value rate from the Summary Dashboard, showing opening balance, depreciation claimed and closing balance each year, with a line chart of the trend.</t>
        </is>
      </c>
    </row>
    <row r="13"/>
    <row r="14"/>
    <row r="15"/>
    <row r="16">
      <c r="A16" s="17" t="inlineStr">
        <is>
          <t>Key Terms</t>
        </is>
      </c>
    </row>
    <row r="17" ht="32" customHeight="1">
      <c r="A17" s="19" t="inlineStr">
        <is>
          <t>Diminishing Value (DV)</t>
        </is>
      </c>
      <c r="B17" s="32" t="inlineStr">
        <is>
          <t>Depreciation calculated on the asset's opening (written down) value each year — higher deductions early, reducing over time.</t>
        </is>
      </c>
    </row>
    <row r="18" ht="32" customHeight="1">
      <c r="A18" s="19" t="inlineStr">
        <is>
          <t>Prime Cost (PC)</t>
        </is>
      </c>
      <c r="B18" s="32" t="inlineStr">
        <is>
          <t>Depreciation calculated evenly on the original cost each year — a fixed dollar amount annually.</t>
        </is>
      </c>
    </row>
    <row r="19" ht="32" customHeight="1">
      <c r="A19" s="19" t="inlineStr">
        <is>
          <t>Effective Life</t>
        </is>
      </c>
      <c r="B19" s="32" t="inlineStr">
        <is>
          <t>The period over which the ATO estimates an asset can be used to produce income, as per ATO guidelines (TR 2021/3).</t>
        </is>
      </c>
    </row>
    <row r="20" ht="32" customHeight="1">
      <c r="A20" s="19" t="inlineStr">
        <is>
          <t>Capital Works (Division 43)</t>
        </is>
      </c>
      <c r="B20" s="32" t="inlineStr">
        <is>
          <t>Structural building deductions claimed at 2.5% per year over 40 years for eligible construction costs.</t>
        </is>
      </c>
    </row>
    <row r="21" ht="32" customHeight="1">
      <c r="A21" s="19" t="inlineStr">
        <is>
          <t>Accumulated Depreciation</t>
        </is>
      </c>
      <c r="B21" s="32" t="inlineStr">
        <is>
          <t>The running total of depreciation claimed on an asset since it was first held.</t>
        </is>
      </c>
    </row>
  </sheetData>
  <mergeCells count="7">
    <mergeCell ref="A1:B1"/>
    <mergeCell ref="A3:B3"/>
    <mergeCell ref="A4:B6"/>
    <mergeCell ref="A8"/>
    <mergeCell ref="A10"/>
    <mergeCell ref="A12"/>
    <mergeCell ref="A16:B16"/>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2026-07-21T13:15:42Z</dcterms:created>
  <dcterms:modified xmlns:dcterms="http://purl.org/dc/terms/" xmlns:xsi="http://www.w3.org/2001/XMLSchema-instance" xsi:type="dcterms:W3CDTF">2026-07-21T13:15:42Z</dcterms:modified>
</cp:coreProperties>
</file>