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o Regist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0" hidden="1">'Rego Register'!$A$3:$Q$113</definedName>
    <definedName name="_xlnm.Print_Area" localSheetId="0">'Rego Register'!$A$1:$Q$15</definedName>
    <definedName name="_xlnm.Print_Area" localSheetId="1">'Dashboard'!$A$1:$R$149</definedName>
    <definedName name="_xlnm._FilterDatabase" localSheetId="2" hidden="1">'Lists'!$A$3:$D$10</definedName>
    <definedName name="_xlnm.Print_Area" localSheetId="2">'Lists'!$A$1:$G$18</definedName>
    <definedName name="_xlnm.Print_Area" localSheetId="3">'Instructions'!$A$1:$D$14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 Display"/>
      <b val="1"/>
      <color rgb="000F766E"/>
      <sz val="14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CFEFF"/>
      </patternFill>
    </fill>
    <fill>
      <patternFill patternType="solid">
        <fgColor rgb="0014B8A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5" fillId="7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5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164" fontId="0" fillId="0" borderId="0" pivotButton="0" quotePrefix="0" xfId="0"/>
    <xf numFmtId="0" fontId="3" fillId="2" borderId="1" applyAlignment="1" pivotButton="0" quotePrefix="0" xfId="0">
      <alignment horizontal="center" vertical="center" wrapText="1" shrinkToFit="1"/>
    </xf>
    <xf numFmtId="3" fontId="2" fillId="3" borderId="1" applyAlignment="1" pivotButton="0" quotePrefix="0" xfId="0">
      <alignment horizontal="center" vertical="center"/>
    </xf>
    <xf numFmtId="3" fontId="2" fillId="5" borderId="1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 wrapText="1"/>
    </xf>
    <xf numFmtId="165" fontId="4" fillId="6" borderId="1" applyAlignment="1" pivotButton="0" quotePrefix="0" xfId="0">
      <alignment horizontal="center" vertical="center" wrapText="1"/>
    </xf>
    <xf numFmtId="10" fontId="4" fillId="6" borderId="1" applyAlignment="1" pivotButton="0" quotePrefix="0" xfId="0">
      <alignment horizontal="center" vertical="center" wrapText="1"/>
    </xf>
    <xf numFmtId="0" fontId="5" fillId="7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4" fontId="0" fillId="0" borderId="0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 shrinkToFit="1"/>
    </xf>
    <xf numFmtId="0" fontId="2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7F1D1D"/>
        <sz val="10"/>
      </font>
      <fill>
        <patternFill patternType="solid">
          <fgColor rgb="00FEE2E2"/>
        </patternFill>
      </fill>
    </dxf>
    <dxf>
      <font>
        <name val="Aptos"/>
        <color rgb="001F2937"/>
        <sz val="10"/>
      </font>
      <fill>
        <patternFill patternType="solid">
          <fgColor rgb="00FEF3C7"/>
        </patternFill>
      </fill>
    </dxf>
    <dxf>
      <font>
        <name val="Aptos"/>
        <b val="1"/>
        <color rgb="0014532D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Registrations by Renewal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4B8A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59E0B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22C55E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'Dashboard'!$A$15:$A$18</f>
            </numRef>
          </cat>
          <val>
            <numRef>
              <f>'Dashboard'!$B$15:$B$18</f>
            </numRef>
          </val>
        </ser>
        <firstSliceAng val="0"/>
        <holeSize val="55"/>
      </doughnutChart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Renewal Fees by State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'Dashboard'!$D$15:$D$21</f>
            </numRef>
          </cat>
          <val>
            <numRef>
              <f>'Dashboard'!$F$15:$F$21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State / Territory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Estimated Fees (AUD)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Registrations Due by Month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'Dashboard'!E24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'Dashboard'!$D$25:$D$36</f>
            </numRef>
          </cat>
          <val>
            <numRef>
              <f>'Dashboard'!$E$25:$E$36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Registrations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9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36</row>
      <rowOff>0</rowOff>
    </from>
    <ext cx="504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13"/>
  <sheetViews>
    <sheetView showGridLines="0" zoomScale="55" zoomScaleNormal="5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27" customWidth="1" min="3" max="3"/>
    <col width="15" customWidth="1" min="4" max="4"/>
    <col width="18" customWidth="1" min="5" max="5"/>
    <col width="16.26" customWidth="1" min="6" max="6"/>
    <col width="16" customWidth="1" min="7" max="7"/>
    <col width="34" customWidth="1" min="8" max="8"/>
    <col width="16" customWidth="1" min="9" max="9"/>
    <col width="14" customWidth="1" min="10" max="10"/>
    <col width="18" customWidth="1" min="11" max="11"/>
    <col width="16" customWidth="1" min="12" max="12"/>
    <col width="16" customWidth="1" min="13" max="13"/>
    <col width="24.06" customWidth="1" min="14" max="14"/>
    <col width="16" customWidth="1" min="15" max="15"/>
    <col width="23" customWidth="1" min="16" max="16"/>
    <col width="32" customWidth="1" min="17" max="17"/>
  </cols>
  <sheetData>
    <row r="1" ht="28" customHeight="1">
      <c r="A1" s="1" t="inlineStr">
        <is>
          <t>Rego Renewal Reminder Register</t>
        </is>
      </c>
    </row>
    <row r="2" ht="22" customHeight="1">
      <c r="A2" s="2" t="inlineStr">
        <is>
          <t>Enter and maintain registration renewal details. Pale yellow cells are editable inputs.</t>
        </is>
      </c>
    </row>
    <row r="3" ht="32" customHeight="1">
      <c r="A3" s="26" t="inlineStr">
        <is>
          <t>Vehicle ID</t>
        </is>
      </c>
      <c r="B3" s="26" t="inlineStr">
        <is>
          <t>Registration Number</t>
        </is>
      </c>
      <c r="C3" s="26" t="inlineStr">
        <is>
          <t>Vehicle Description</t>
        </is>
      </c>
      <c r="D3" s="26" t="inlineStr">
        <is>
          <t>Vehicle Class</t>
        </is>
      </c>
      <c r="E3" s="26" t="inlineStr">
        <is>
          <t>Owner / Driver</t>
        </is>
      </c>
      <c r="F3" s="26" t="inlineStr">
        <is>
          <t>State / Territory</t>
        </is>
      </c>
      <c r="G3" s="26" t="inlineStr">
        <is>
          <t>City</t>
        </is>
      </c>
      <c r="H3" s="26" t="inlineStr">
        <is>
          <t>Registration Authority</t>
        </is>
      </c>
      <c r="I3" s="26" t="inlineStr">
        <is>
          <t>Rego Expiry Date</t>
        </is>
      </c>
      <c r="J3" s="26" t="inlineStr">
        <is>
          <t>Days Remaining</t>
        </is>
      </c>
      <c r="K3" s="26" t="inlineStr">
        <is>
          <t>Reminder Lead Days</t>
        </is>
      </c>
      <c r="L3" s="26" t="inlineStr">
        <is>
          <t>Reminder Date</t>
        </is>
      </c>
      <c r="M3" s="26" t="inlineStr">
        <is>
          <t>Renewal Status</t>
        </is>
      </c>
      <c r="N3" s="26" t="inlineStr">
        <is>
          <t>Estimated Renewal Fee (AUD)</t>
        </is>
      </c>
      <c r="O3" s="26" t="inlineStr">
        <is>
          <t>Payment Status</t>
        </is>
      </c>
      <c r="P3" s="26" t="inlineStr">
        <is>
          <t>Renewal Completed Date</t>
        </is>
      </c>
      <c r="Q3" s="26" t="inlineStr">
        <is>
          <t>Notes</t>
        </is>
      </c>
    </row>
    <row r="4">
      <c r="A4" s="4" t="inlineStr">
        <is>
          <t>VEH-001</t>
        </is>
      </c>
      <c r="B4" s="4" t="inlineStr">
        <is>
          <t>NSW-4827</t>
        </is>
      </c>
      <c r="C4" s="5" t="inlineStr">
        <is>
          <t>2022 Toyota RAV4</t>
        </is>
      </c>
      <c r="D4" s="4" t="inlineStr">
        <is>
          <t>Passenger</t>
        </is>
      </c>
      <c r="E4" s="5" t="inlineStr">
        <is>
          <t>Jack</t>
        </is>
      </c>
      <c r="F4" s="4" t="inlineStr">
        <is>
          <t>NSW</t>
        </is>
      </c>
      <c r="G4" s="4" t="inlineStr">
        <is>
          <t>Sydney</t>
        </is>
      </c>
      <c r="H4" s="6">
        <f>IF($F4="","",IFERROR(VLOOKUP($F4,'Lists'!$A$4:$D$10,2,FALSE),""))</f>
        <v/>
      </c>
      <c r="I4" s="7" t="n">
        <v>46364</v>
      </c>
      <c r="J4" s="27">
        <f>IF($I4="","",$I4-TODAY())</f>
        <v/>
      </c>
      <c r="K4" s="27">
        <f>IF($F4="","",IFERROR(VLOOKUP($F4,'Lists'!$A$4:$D$10,4,FALSE),""))</f>
        <v/>
      </c>
      <c r="L4" s="9">
        <f>IF(OR($I4="",$K4=""),"",$I4-$K4)</f>
        <v/>
      </c>
      <c r="M4" s="10">
        <f>IF($A4="","",IF($O4="Paid","Renewed",IF(OR($I4="",$K4=""),"",IF($J4&lt;0,"Expired",IF($J4&lt;=$K4,"Due Soon","Current")))))</f>
        <v/>
      </c>
      <c r="N4" s="11" t="n">
        <v>465</v>
      </c>
      <c r="O4" s="4" t="inlineStr">
        <is>
          <t>Unpaid</t>
        </is>
      </c>
      <c r="P4" s="7" t="n"/>
      <c r="Q4" s="5" t="inlineStr">
        <is>
          <t>Annual family vehicle</t>
        </is>
      </c>
    </row>
    <row r="5">
      <c r="A5" s="4" t="inlineStr">
        <is>
          <t>VEH-002</t>
        </is>
      </c>
      <c r="B5" s="4" t="inlineStr">
        <is>
          <t>1XY 684</t>
        </is>
      </c>
      <c r="C5" s="5" t="inlineStr">
        <is>
          <t>2021 Mazda CX-5</t>
        </is>
      </c>
      <c r="D5" s="4" t="inlineStr">
        <is>
          <t>Passenger</t>
        </is>
      </c>
      <c r="E5" s="5" t="inlineStr">
        <is>
          <t>Olivia</t>
        </is>
      </c>
      <c r="F5" s="4" t="inlineStr">
        <is>
          <t>VIC</t>
        </is>
      </c>
      <c r="G5" s="4" t="inlineStr">
        <is>
          <t>Melbourne</t>
        </is>
      </c>
      <c r="H5" s="12">
        <f>IF($F5="","",IFERROR(VLOOKUP($F5,'Lists'!$A$4:$D$10,2,FALSE),""))</f>
        <v/>
      </c>
      <c r="I5" s="7" t="n">
        <v>46303</v>
      </c>
      <c r="J5" s="28">
        <f>IF($I5="","",$I5-TODAY())</f>
        <v/>
      </c>
      <c r="K5" s="28">
        <f>IF($F5="","",IFERROR(VLOOKUP($F5,'Lists'!$A$4:$D$10,4,FALSE),""))</f>
        <v/>
      </c>
      <c r="L5" s="14">
        <f>IF(OR($I5="",$K5=""),"",$I5-$K5)</f>
        <v/>
      </c>
      <c r="M5" s="15">
        <f>IF($A5="","",IF($O5="Paid","Renewed",IF(OR($I5="",$K5=""),"",IF($J5&lt;0,"Expired",IF($J5&lt;=$K5,"Due Soon","Current")))))</f>
        <v/>
      </c>
      <c r="N5" s="11" t="n">
        <v>395</v>
      </c>
      <c r="O5" s="4" t="inlineStr">
        <is>
          <t>Unpaid</t>
        </is>
      </c>
      <c r="P5" s="7" t="n"/>
      <c r="Q5" s="5" t="inlineStr">
        <is>
          <t>Renewal reminder required</t>
        </is>
      </c>
    </row>
    <row r="6">
      <c r="A6" s="4" t="inlineStr">
        <is>
          <t>VEH-003</t>
        </is>
      </c>
      <c r="B6" s="4" t="inlineStr">
        <is>
          <t>789-ZQP</t>
        </is>
      </c>
      <c r="C6" s="5" t="inlineStr">
        <is>
          <t>2020 Ford Ranger</t>
        </is>
      </c>
      <c r="D6" s="4" t="inlineStr">
        <is>
          <t>Commercial</t>
        </is>
      </c>
      <c r="E6" s="5" t="inlineStr">
        <is>
          <t>Liam</t>
        </is>
      </c>
      <c r="F6" s="4" t="inlineStr">
        <is>
          <t>QLD</t>
        </is>
      </c>
      <c r="G6" s="4" t="inlineStr">
        <is>
          <t>Brisbane</t>
        </is>
      </c>
      <c r="H6" s="6">
        <f>IF($F6="","",IFERROR(VLOOKUP($F6,'Lists'!$A$4:$D$10,2,FALSE),""))</f>
        <v/>
      </c>
      <c r="I6" s="7" t="n">
        <v>46277</v>
      </c>
      <c r="J6" s="27">
        <f>IF($I6="","",$I6-TODAY())</f>
        <v/>
      </c>
      <c r="K6" s="27">
        <f>IF($F6="","",IFERROR(VLOOKUP($F6,'Lists'!$A$4:$D$10,4,FALSE),""))</f>
        <v/>
      </c>
      <c r="L6" s="9">
        <f>IF(OR($I6="",$K6=""),"",$I6-$K6)</f>
        <v/>
      </c>
      <c r="M6" s="10">
        <f>IF($A6="","",IF($O6="Paid","Renewed",IF(OR($I6="",$K6=""),"",IF($J6&lt;0,"Expired",IF($J6&lt;=$K6,"Due Soon","Current")))))</f>
        <v/>
      </c>
      <c r="N6" s="11" t="n">
        <v>445</v>
      </c>
      <c r="O6" s="4" t="inlineStr">
        <is>
          <t>Unpaid</t>
        </is>
      </c>
      <c r="P6" s="7" t="n"/>
      <c r="Q6" s="5" t="inlineStr">
        <is>
          <t>Review overdue registration</t>
        </is>
      </c>
    </row>
    <row r="7">
      <c r="A7" s="4" t="inlineStr">
        <is>
          <t>VEH-004</t>
        </is>
      </c>
      <c r="B7" s="4" t="inlineStr">
        <is>
          <t>1HJK234</t>
        </is>
      </c>
      <c r="C7" s="5" t="inlineStr">
        <is>
          <t>2023 Hyundai i30</t>
        </is>
      </c>
      <c r="D7" s="4" t="inlineStr">
        <is>
          <t>Passenger</t>
        </is>
      </c>
      <c r="E7" s="5" t="inlineStr">
        <is>
          <t>Charlotte</t>
        </is>
      </c>
      <c r="F7" s="4" t="inlineStr">
        <is>
          <t>WA</t>
        </is>
      </c>
      <c r="G7" s="4" t="inlineStr">
        <is>
          <t>Perth</t>
        </is>
      </c>
      <c r="H7" s="12">
        <f>IF($F7="","",IFERROR(VLOOKUP($F7,'Lists'!$A$4:$D$10,2,FALSE),""))</f>
        <v/>
      </c>
      <c r="I7" s="7" t="n">
        <v>46244</v>
      </c>
      <c r="J7" s="28">
        <f>IF($I7="","",$I7-TODAY())</f>
        <v/>
      </c>
      <c r="K7" s="28">
        <f>IF($F7="","",IFERROR(VLOOKUP($F7,'Lists'!$A$4:$D$10,4,FALSE),""))</f>
        <v/>
      </c>
      <c r="L7" s="14">
        <f>IF(OR($I7="",$K7=""),"",$I7-$K7)</f>
        <v/>
      </c>
      <c r="M7" s="15">
        <f>IF($A7="","",IF($O7="Paid","Renewed",IF(OR($I7="",$K7=""),"",IF($J7&lt;0,"Expired",IF($J7&lt;=$K7,"Due Soon","Current")))))</f>
        <v/>
      </c>
      <c r="N7" s="11" t="n">
        <v>385</v>
      </c>
      <c r="O7" s="4" t="inlineStr">
        <is>
          <t>Paid</t>
        </is>
      </c>
      <c r="P7" s="7" t="n">
        <v>46284</v>
      </c>
      <c r="Q7" s="5" t="inlineStr">
        <is>
          <t>Renewed online</t>
        </is>
      </c>
    </row>
    <row r="8">
      <c r="A8" s="4" t="inlineStr">
        <is>
          <t>VEH-005</t>
        </is>
      </c>
      <c r="B8" s="4" t="inlineStr">
        <is>
          <t>S123-ABC</t>
        </is>
      </c>
      <c r="C8" s="5" t="inlineStr">
        <is>
          <t>2019 Isuzu D-MAX</t>
        </is>
      </c>
      <c r="D8" s="4" t="inlineStr">
        <is>
          <t>Commercial</t>
        </is>
      </c>
      <c r="E8" s="5" t="inlineStr">
        <is>
          <t>Noah</t>
        </is>
      </c>
      <c r="F8" s="4" t="inlineStr">
        <is>
          <t>SA</t>
        </is>
      </c>
      <c r="G8" s="4" t="inlineStr">
        <is>
          <t>Adelaide</t>
        </is>
      </c>
      <c r="H8" s="6">
        <f>IF($F8="","",IFERROR(VLOOKUP($F8,'Lists'!$A$4:$D$10,2,FALSE),""))</f>
        <v/>
      </c>
      <c r="I8" s="7" t="n">
        <v>46317</v>
      </c>
      <c r="J8" s="27">
        <f>IF($I8="","",$I8-TODAY())</f>
        <v/>
      </c>
      <c r="K8" s="27">
        <f>IF($F8="","",IFERROR(VLOOKUP($F8,'Lists'!$A$4:$D$10,4,FALSE),""))</f>
        <v/>
      </c>
      <c r="L8" s="9">
        <f>IF(OR($I8="",$K8=""),"",$I8-$K8)</f>
        <v/>
      </c>
      <c r="M8" s="10">
        <f>IF($A8="","",IF($O8="Paid","Renewed",IF(OR($I8="",$K8=""),"",IF($J8&lt;0,"Expired",IF($J8&lt;=$K8,"Due Soon","Current")))))</f>
        <v/>
      </c>
      <c r="N8" s="11" t="n">
        <v>375</v>
      </c>
      <c r="O8" s="4" t="inlineStr">
        <is>
          <t>Unpaid</t>
        </is>
      </c>
      <c r="P8" s="7" t="n"/>
      <c r="Q8" s="5" t="inlineStr">
        <is>
          <t>Confirm inspection requirement</t>
        </is>
      </c>
    </row>
    <row r="9">
      <c r="A9" s="4" t="inlineStr">
        <is>
          <t>VEH-006</t>
        </is>
      </c>
      <c r="B9" s="4" t="inlineStr">
        <is>
          <t>GCM-481</t>
        </is>
      </c>
      <c r="C9" s="5" t="inlineStr">
        <is>
          <t>2024 Kia Sportage</t>
        </is>
      </c>
      <c r="D9" s="4" t="inlineStr">
        <is>
          <t>Passenger</t>
        </is>
      </c>
      <c r="E9" s="5" t="inlineStr">
        <is>
          <t>Mia</t>
        </is>
      </c>
      <c r="F9" s="4" t="inlineStr">
        <is>
          <t>QLD</t>
        </is>
      </c>
      <c r="G9" s="4" t="inlineStr">
        <is>
          <t>Gold Coast</t>
        </is>
      </c>
      <c r="H9" s="12">
        <f>IF($F9="","",IFERROR(VLOOKUP($F9,'Lists'!$A$4:$D$10,2,FALSE),""))</f>
        <v/>
      </c>
      <c r="I9" s="7" t="n">
        <v>46351</v>
      </c>
      <c r="J9" s="28">
        <f>IF($I9="","",$I9-TODAY())</f>
        <v/>
      </c>
      <c r="K9" s="28">
        <f>IF($F9="","",IFERROR(VLOOKUP($F9,'Lists'!$A$4:$D$10,4,FALSE),""))</f>
        <v/>
      </c>
      <c r="L9" s="14">
        <f>IF(OR($I9="",$K9=""),"",$I9-$K9)</f>
        <v/>
      </c>
      <c r="M9" s="15">
        <f>IF($A9="","",IF($O9="Paid","Renewed",IF(OR($I9="",$K9=""),"",IF($J9&lt;0,"Expired",IF($J9&lt;=$K9,"Due Soon","Current")))))</f>
        <v/>
      </c>
      <c r="N9" s="11" t="n">
        <v>520</v>
      </c>
      <c r="O9" s="4" t="inlineStr">
        <is>
          <t>Not Required</t>
        </is>
      </c>
      <c r="P9" s="7" t="n"/>
      <c r="Q9" s="5" t="inlineStr">
        <is>
          <t>Lease provider manages insurance</t>
        </is>
      </c>
    </row>
    <row r="10">
      <c r="A10" s="4" t="inlineStr">
        <is>
          <t>VEH-007</t>
        </is>
      </c>
      <c r="B10" s="4" t="inlineStr">
        <is>
          <t>CDE-720</t>
        </is>
      </c>
      <c r="C10" s="5" t="inlineStr">
        <is>
          <t>2022 Yamaha MT-07</t>
        </is>
      </c>
      <c r="D10" s="4" t="inlineStr">
        <is>
          <t>Motorcycle</t>
        </is>
      </c>
      <c r="E10" s="5" t="inlineStr">
        <is>
          <t>Ethan</t>
        </is>
      </c>
      <c r="F10" s="4" t="inlineStr">
        <is>
          <t>NSW</t>
        </is>
      </c>
      <c r="G10" s="4" t="inlineStr">
        <is>
          <t>Newcastle</t>
        </is>
      </c>
      <c r="H10" s="6">
        <f>IF($F10="","",IFERROR(VLOOKUP($F10,'Lists'!$A$4:$D$10,2,FALSE),""))</f>
        <v/>
      </c>
      <c r="I10" s="7" t="n">
        <v>46285</v>
      </c>
      <c r="J10" s="27">
        <f>IF($I10="","",$I10-TODAY())</f>
        <v/>
      </c>
      <c r="K10" s="27">
        <f>IF($F10="","",IFERROR(VLOOKUP($F10,'Lists'!$A$4:$D$10,4,FALSE),""))</f>
        <v/>
      </c>
      <c r="L10" s="9">
        <f>IF(OR($I10="",$K10=""),"",$I10-$K10)</f>
        <v/>
      </c>
      <c r="M10" s="10">
        <f>IF($A10="","",IF($O10="Paid","Renewed",IF(OR($I10="",$K10=""),"",IF($J10&lt;0,"Expired",IF($J10&lt;=$K10,"Due Soon","Current")))))</f>
        <v/>
      </c>
      <c r="N10" s="11" t="n">
        <v>420</v>
      </c>
      <c r="O10" s="4" t="inlineStr">
        <is>
          <t>Paid</t>
        </is>
      </c>
      <c r="P10" s="7" t="n">
        <v>46287</v>
      </c>
      <c r="Q10" s="5" t="inlineStr">
        <is>
          <t>Payment receipt retained</t>
        </is>
      </c>
    </row>
    <row r="11">
      <c r="A11" s="4" t="inlineStr">
        <is>
          <t>VEH-008</t>
        </is>
      </c>
      <c r="B11" s="4" t="inlineStr">
        <is>
          <t>YQK-371</t>
        </is>
      </c>
      <c r="C11" s="5" t="inlineStr">
        <is>
          <t>2020 Subaru Forester</t>
        </is>
      </c>
      <c r="D11" s="4" t="inlineStr">
        <is>
          <t>Passenger</t>
        </is>
      </c>
      <c r="E11" s="5" t="inlineStr">
        <is>
          <t>Ruby</t>
        </is>
      </c>
      <c r="F11" s="4" t="inlineStr">
        <is>
          <t>ACT</t>
        </is>
      </c>
      <c r="G11" s="4" t="inlineStr">
        <is>
          <t>Canberra</t>
        </is>
      </c>
      <c r="H11" s="12">
        <f>IF($F11="","",IFERROR(VLOOKUP($F11,'Lists'!$A$4:$D$10,2,FALSE),""))</f>
        <v/>
      </c>
      <c r="I11" s="7" t="n">
        <v>46271</v>
      </c>
      <c r="J11" s="28">
        <f>IF($I11="","",$I11-TODAY())</f>
        <v/>
      </c>
      <c r="K11" s="28">
        <f>IF($F11="","",IFERROR(VLOOKUP($F11,'Lists'!$A$4:$D$10,4,FALSE),""))</f>
        <v/>
      </c>
      <c r="L11" s="14">
        <f>IF(OR($I11="",$K11=""),"",$I11-$K11)</f>
        <v/>
      </c>
      <c r="M11" s="15">
        <f>IF($A11="","",IF($O11="Paid","Renewed",IF(OR($I11="",$K11=""),"",IF($J11&lt;0,"Expired",IF($J11&lt;=$K11,"Due Soon","Current")))))</f>
        <v/>
      </c>
      <c r="N11" s="11" t="n">
        <v>365</v>
      </c>
      <c r="O11" s="4" t="inlineStr">
        <is>
          <t>Unpaid</t>
        </is>
      </c>
      <c r="P11" s="7" t="n"/>
      <c r="Q11" s="5" t="inlineStr">
        <is>
          <t>Contact owner urgently</t>
        </is>
      </c>
    </row>
    <row r="12">
      <c r="A12" s="4" t="inlineStr">
        <is>
          <t>VEH-009</t>
        </is>
      </c>
      <c r="B12" s="4" t="inlineStr">
        <is>
          <t>L87-TRP</t>
        </is>
      </c>
      <c r="C12" s="5" t="inlineStr">
        <is>
          <t>2021 Toyota Corolla</t>
        </is>
      </c>
      <c r="D12" s="4" t="inlineStr">
        <is>
          <t>Passenger</t>
        </is>
      </c>
      <c r="E12" s="5" t="inlineStr">
        <is>
          <t>Cooper</t>
        </is>
      </c>
      <c r="F12" s="4" t="inlineStr">
        <is>
          <t>TAS</t>
        </is>
      </c>
      <c r="G12" s="4" t="inlineStr">
        <is>
          <t>Hobart</t>
        </is>
      </c>
      <c r="H12" s="6">
        <f>IF($F12="","",IFERROR(VLOOKUP($F12,'Lists'!$A$4:$D$10,2,FALSE),""))</f>
        <v/>
      </c>
      <c r="I12" s="7" t="n">
        <v>46294</v>
      </c>
      <c r="J12" s="27">
        <f>IF($I12="","",$I12-TODAY())</f>
        <v/>
      </c>
      <c r="K12" s="27">
        <f>IF($F12="","",IFERROR(VLOOKUP($F12,'Lists'!$A$4:$D$10,4,FALSE),""))</f>
        <v/>
      </c>
      <c r="L12" s="9">
        <f>IF(OR($I12="",$K12=""),"",$I12-$K12)</f>
        <v/>
      </c>
      <c r="M12" s="10">
        <f>IF($A12="","",IF($O12="Paid","Renewed",IF(OR($I12="",$K12=""),"",IF($J12&lt;0,"Expired",IF($J12&lt;=$K12,"Due Soon","Current")))))</f>
        <v/>
      </c>
      <c r="N12" s="11" t="n">
        <v>350</v>
      </c>
      <c r="O12" s="4" t="inlineStr">
        <is>
          <t>Unpaid</t>
        </is>
      </c>
      <c r="P12" s="7" t="n"/>
      <c r="Q12" s="5" t="inlineStr">
        <is>
          <t>Due shortly</t>
        </is>
      </c>
    </row>
    <row r="13">
      <c r="A13" s="4" t="inlineStr">
        <is>
          <t>VEH-010</t>
        </is>
      </c>
      <c r="B13" s="4" t="inlineStr">
        <is>
          <t>WLG-209</t>
        </is>
      </c>
      <c r="C13" s="5" t="inlineStr">
        <is>
          <t>2023 Mitsubishi Outlander</t>
        </is>
      </c>
      <c r="D13" s="4" t="inlineStr">
        <is>
          <t>Passenger</t>
        </is>
      </c>
      <c r="E13" s="5" t="inlineStr">
        <is>
          <t>Isla</t>
        </is>
      </c>
      <c r="F13" s="4" t="inlineStr">
        <is>
          <t>NSW</t>
        </is>
      </c>
      <c r="G13" s="4" t="inlineStr">
        <is>
          <t>Wollongong</t>
        </is>
      </c>
      <c r="H13" s="12">
        <f>IF($F13="","",IFERROR(VLOOKUP($F13,'Lists'!$A$4:$D$10,2,FALSE),""))</f>
        <v/>
      </c>
      <c r="I13" s="7" t="n">
        <v>46377</v>
      </c>
      <c r="J13" s="28">
        <f>IF($I13="","",$I13-TODAY())</f>
        <v/>
      </c>
      <c r="K13" s="28">
        <f>IF($F13="","",IFERROR(VLOOKUP($F13,'Lists'!$A$4:$D$10,4,FALSE),""))</f>
        <v/>
      </c>
      <c r="L13" s="14">
        <f>IF(OR($I13="",$K13=""),"",$I13-$K13)</f>
        <v/>
      </c>
      <c r="M13" s="15">
        <f>IF($A13="","",IF($O13="Paid","Renewed",IF(OR($I13="",$K13=""),"",IF($J13&lt;0,"Expired",IF($J13&lt;=$K13,"Due Soon","Current")))))</f>
        <v/>
      </c>
      <c r="N13" s="11" t="n">
        <v>430</v>
      </c>
      <c r="O13" s="4" t="inlineStr">
        <is>
          <t>Unpaid</t>
        </is>
      </c>
      <c r="P13" s="7" t="n"/>
      <c r="Q13" s="5" t="inlineStr">
        <is>
          <t>Current registration</t>
        </is>
      </c>
    </row>
    <row r="14">
      <c r="A14" s="4" t="n"/>
      <c r="B14" s="4" t="n"/>
      <c r="C14" s="5" t="n"/>
      <c r="D14" s="4" t="n"/>
      <c r="E14" s="5" t="n"/>
      <c r="F14" s="4" t="n"/>
      <c r="G14" s="4" t="n"/>
      <c r="H14" s="6">
        <f>IF($F14="","",IFERROR(VLOOKUP($F14,'Lists'!$A$4:$D$10,2,FALSE),""))</f>
        <v/>
      </c>
      <c r="I14" s="7" t="n"/>
      <c r="J14" s="27">
        <f>IF($I14="","",$I14-TODAY())</f>
        <v/>
      </c>
      <c r="K14" s="27">
        <f>IF($F14="","",IFERROR(VLOOKUP($F14,'Lists'!$A$4:$D$10,4,FALSE),""))</f>
        <v/>
      </c>
      <c r="L14" s="9">
        <f>IF(OR($I14="",$K14=""),"",$I14-$K14)</f>
        <v/>
      </c>
      <c r="M14" s="10">
        <f>IF($A14="","",IF($O14="Paid","Renewed",IF(OR($I14="",$K14=""),"",IF($J14&lt;0,"Expired",IF($J14&lt;=$K14,"Due Soon","Current")))))</f>
        <v/>
      </c>
      <c r="N14" s="11" t="n"/>
      <c r="O14" s="4" t="n"/>
      <c r="P14" s="7" t="n"/>
      <c r="Q14" s="5" t="n"/>
    </row>
    <row r="15">
      <c r="A15" s="4" t="n"/>
      <c r="B15" s="4" t="n"/>
      <c r="C15" s="5" t="n"/>
      <c r="D15" s="4" t="n"/>
      <c r="E15" s="5" t="n"/>
      <c r="F15" s="4" t="n"/>
      <c r="G15" s="4" t="n"/>
      <c r="H15" s="12">
        <f>IF($F15="","",IFERROR(VLOOKUP($F15,'Lists'!$A$4:$D$10,2,FALSE),""))</f>
        <v/>
      </c>
      <c r="I15" s="7" t="n"/>
      <c r="J15" s="28">
        <f>IF($I15="","",$I15-TODAY())</f>
        <v/>
      </c>
      <c r="K15" s="28">
        <f>IF($F15="","",IFERROR(VLOOKUP($F15,'Lists'!$A$4:$D$10,4,FALSE),""))</f>
        <v/>
      </c>
      <c r="L15" s="14">
        <f>IF(OR($I15="",$K15=""),"",$I15-$K15)</f>
        <v/>
      </c>
      <c r="M15" s="15">
        <f>IF($A15="","",IF($O15="Paid","Renewed",IF(OR($I15="",$K15=""),"",IF($J15&lt;0,"Expired",IF($J15&lt;=$K15,"Due Soon","Current")))))</f>
        <v/>
      </c>
      <c r="N15" s="11" t="n"/>
      <c r="O15" s="4" t="n"/>
      <c r="P15" s="7" t="n"/>
      <c r="Q15" s="5" t="n"/>
    </row>
    <row r="16">
      <c r="A16" s="4" t="n"/>
      <c r="B16" s="4" t="n"/>
      <c r="C16" s="5" t="n"/>
      <c r="D16" s="4" t="n"/>
      <c r="E16" s="5" t="n"/>
      <c r="F16" s="4" t="n"/>
      <c r="G16" s="4" t="n"/>
      <c r="H16" s="6">
        <f>IF($F16="","",IFERROR(VLOOKUP($F16,'Lists'!$A$4:$D$10,2,FALSE),""))</f>
        <v/>
      </c>
      <c r="I16" s="7" t="n"/>
      <c r="J16" s="27">
        <f>IF($I16="","",$I16-TODAY())</f>
        <v/>
      </c>
      <c r="K16" s="27">
        <f>IF($F16="","",IFERROR(VLOOKUP($F16,'Lists'!$A$4:$D$10,4,FALSE),""))</f>
        <v/>
      </c>
      <c r="L16" s="9">
        <f>IF(OR($I16="",$K16=""),"",$I16-$K16)</f>
        <v/>
      </c>
      <c r="M16" s="10">
        <f>IF($A16="","",IF($O16="Paid","Renewed",IF(OR($I16="",$K16=""),"",IF($J16&lt;0,"Expired",IF($J16&lt;=$K16,"Due Soon","Current")))))</f>
        <v/>
      </c>
      <c r="N16" s="11" t="n"/>
      <c r="O16" s="4" t="n"/>
      <c r="P16" s="7" t="n"/>
      <c r="Q16" s="5" t="n"/>
    </row>
    <row r="17">
      <c r="A17" s="4" t="n"/>
      <c r="B17" s="4" t="n"/>
      <c r="C17" s="5" t="n"/>
      <c r="D17" s="4" t="n"/>
      <c r="E17" s="5" t="n"/>
      <c r="F17" s="4" t="n"/>
      <c r="G17" s="4" t="n"/>
      <c r="H17" s="12">
        <f>IF($F17="","",IFERROR(VLOOKUP($F17,'Lists'!$A$4:$D$10,2,FALSE),""))</f>
        <v/>
      </c>
      <c r="I17" s="7" t="n"/>
      <c r="J17" s="28">
        <f>IF($I17="","",$I17-TODAY())</f>
        <v/>
      </c>
      <c r="K17" s="28">
        <f>IF($F17="","",IFERROR(VLOOKUP($F17,'Lists'!$A$4:$D$10,4,FALSE),""))</f>
        <v/>
      </c>
      <c r="L17" s="14">
        <f>IF(OR($I17="",$K17=""),"",$I17-$K17)</f>
        <v/>
      </c>
      <c r="M17" s="15">
        <f>IF($A17="","",IF($O17="Paid","Renewed",IF(OR($I17="",$K17=""),"",IF($J17&lt;0,"Expired",IF($J17&lt;=$K17,"Due Soon","Current")))))</f>
        <v/>
      </c>
      <c r="N17" s="11" t="n"/>
      <c r="O17" s="4" t="n"/>
      <c r="P17" s="7" t="n"/>
      <c r="Q17" s="5" t="n"/>
    </row>
    <row r="18">
      <c r="A18" s="4" t="n"/>
      <c r="B18" s="4" t="n"/>
      <c r="C18" s="5" t="n"/>
      <c r="D18" s="4" t="n"/>
      <c r="E18" s="5" t="n"/>
      <c r="F18" s="4" t="n"/>
      <c r="G18" s="4" t="n"/>
      <c r="H18" s="6">
        <f>IF($F18="","",IFERROR(VLOOKUP($F18,'Lists'!$A$4:$D$10,2,FALSE),""))</f>
        <v/>
      </c>
      <c r="I18" s="7" t="n"/>
      <c r="J18" s="27">
        <f>IF($I18="","",$I18-TODAY())</f>
        <v/>
      </c>
      <c r="K18" s="27">
        <f>IF($F18="","",IFERROR(VLOOKUP($F18,'Lists'!$A$4:$D$10,4,FALSE),""))</f>
        <v/>
      </c>
      <c r="L18" s="9">
        <f>IF(OR($I18="",$K18=""),"",$I18-$K18)</f>
        <v/>
      </c>
      <c r="M18" s="10">
        <f>IF($A18="","",IF($O18="Paid","Renewed",IF(OR($I18="",$K18=""),"",IF($J18&lt;0,"Expired",IF($J18&lt;=$K18,"Due Soon","Current")))))</f>
        <v/>
      </c>
      <c r="N18" s="11" t="n"/>
      <c r="O18" s="4" t="n"/>
      <c r="P18" s="7" t="n"/>
      <c r="Q18" s="5" t="n"/>
    </row>
    <row r="19">
      <c r="A19" s="4" t="n"/>
      <c r="B19" s="4" t="n"/>
      <c r="C19" s="5" t="n"/>
      <c r="D19" s="4" t="n"/>
      <c r="E19" s="5" t="n"/>
      <c r="F19" s="4" t="n"/>
      <c r="G19" s="4" t="n"/>
      <c r="H19" s="12">
        <f>IF($F19="","",IFERROR(VLOOKUP($F19,'Lists'!$A$4:$D$10,2,FALSE),""))</f>
        <v/>
      </c>
      <c r="I19" s="7" t="n"/>
      <c r="J19" s="28">
        <f>IF($I19="","",$I19-TODAY())</f>
        <v/>
      </c>
      <c r="K19" s="28">
        <f>IF($F19="","",IFERROR(VLOOKUP($F19,'Lists'!$A$4:$D$10,4,FALSE),""))</f>
        <v/>
      </c>
      <c r="L19" s="14">
        <f>IF(OR($I19="",$K19=""),"",$I19-$K19)</f>
        <v/>
      </c>
      <c r="M19" s="15">
        <f>IF($A19="","",IF($O19="Paid","Renewed",IF(OR($I19="",$K19=""),"",IF($J19&lt;0,"Expired",IF($J19&lt;=$K19,"Due Soon","Current")))))</f>
        <v/>
      </c>
      <c r="N19" s="11" t="n"/>
      <c r="O19" s="4" t="n"/>
      <c r="P19" s="7" t="n"/>
      <c r="Q19" s="5" t="n"/>
    </row>
    <row r="20">
      <c r="A20" s="4" t="n"/>
      <c r="B20" s="4" t="n"/>
      <c r="C20" s="5" t="n"/>
      <c r="D20" s="4" t="n"/>
      <c r="E20" s="5" t="n"/>
      <c r="F20" s="4" t="n"/>
      <c r="G20" s="4" t="n"/>
      <c r="H20" s="6">
        <f>IF($F20="","",IFERROR(VLOOKUP($F20,'Lists'!$A$4:$D$10,2,FALSE),""))</f>
        <v/>
      </c>
      <c r="I20" s="7" t="n"/>
      <c r="J20" s="27">
        <f>IF($I20="","",$I20-TODAY())</f>
        <v/>
      </c>
      <c r="K20" s="27">
        <f>IF($F20="","",IFERROR(VLOOKUP($F20,'Lists'!$A$4:$D$10,4,FALSE),""))</f>
        <v/>
      </c>
      <c r="L20" s="9">
        <f>IF(OR($I20="",$K20=""),"",$I20-$K20)</f>
        <v/>
      </c>
      <c r="M20" s="10">
        <f>IF($A20="","",IF($O20="Paid","Renewed",IF(OR($I20="",$K20=""),"",IF($J20&lt;0,"Expired",IF($J20&lt;=$K20,"Due Soon","Current")))))</f>
        <v/>
      </c>
      <c r="N20" s="11" t="n"/>
      <c r="O20" s="4" t="n"/>
      <c r="P20" s="7" t="n"/>
      <c r="Q20" s="5" t="n"/>
    </row>
    <row r="21">
      <c r="A21" s="4" t="n"/>
      <c r="B21" s="4" t="n"/>
      <c r="C21" s="5" t="n"/>
      <c r="D21" s="4" t="n"/>
      <c r="E21" s="5" t="n"/>
      <c r="F21" s="4" t="n"/>
      <c r="G21" s="4" t="n"/>
      <c r="H21" s="12">
        <f>IF($F21="","",IFERROR(VLOOKUP($F21,'Lists'!$A$4:$D$10,2,FALSE),""))</f>
        <v/>
      </c>
      <c r="I21" s="7" t="n"/>
      <c r="J21" s="28">
        <f>IF($I21="","",$I21-TODAY())</f>
        <v/>
      </c>
      <c r="K21" s="28">
        <f>IF($F21="","",IFERROR(VLOOKUP($F21,'Lists'!$A$4:$D$10,4,FALSE),""))</f>
        <v/>
      </c>
      <c r="L21" s="14">
        <f>IF(OR($I21="",$K21=""),"",$I21-$K21)</f>
        <v/>
      </c>
      <c r="M21" s="15">
        <f>IF($A21="","",IF($O21="Paid","Renewed",IF(OR($I21="",$K21=""),"",IF($J21&lt;0,"Expired",IF($J21&lt;=$K21,"Due Soon","Current")))))</f>
        <v/>
      </c>
      <c r="N21" s="11" t="n"/>
      <c r="O21" s="4" t="n"/>
      <c r="P21" s="7" t="n"/>
      <c r="Q21" s="5" t="n"/>
    </row>
    <row r="22">
      <c r="A22" s="4" t="n"/>
      <c r="B22" s="4" t="n"/>
      <c r="C22" s="5" t="n"/>
      <c r="D22" s="4" t="n"/>
      <c r="E22" s="5" t="n"/>
      <c r="F22" s="4" t="n"/>
      <c r="G22" s="4" t="n"/>
      <c r="H22" s="6">
        <f>IF($F22="","",IFERROR(VLOOKUP($F22,'Lists'!$A$4:$D$10,2,FALSE),""))</f>
        <v/>
      </c>
      <c r="I22" s="7" t="n"/>
      <c r="J22" s="27">
        <f>IF($I22="","",$I22-TODAY())</f>
        <v/>
      </c>
      <c r="K22" s="27">
        <f>IF($F22="","",IFERROR(VLOOKUP($F22,'Lists'!$A$4:$D$10,4,FALSE),""))</f>
        <v/>
      </c>
      <c r="L22" s="9">
        <f>IF(OR($I22="",$K22=""),"",$I22-$K22)</f>
        <v/>
      </c>
      <c r="M22" s="10">
        <f>IF($A22="","",IF($O22="Paid","Renewed",IF(OR($I22="",$K22=""),"",IF($J22&lt;0,"Expired",IF($J22&lt;=$K22,"Due Soon","Current")))))</f>
        <v/>
      </c>
      <c r="N22" s="11" t="n"/>
      <c r="O22" s="4" t="n"/>
      <c r="P22" s="7" t="n"/>
      <c r="Q22" s="5" t="n"/>
    </row>
    <row r="23">
      <c r="A23" s="4" t="n"/>
      <c r="B23" s="4" t="n"/>
      <c r="C23" s="5" t="n"/>
      <c r="D23" s="4" t="n"/>
      <c r="E23" s="5" t="n"/>
      <c r="F23" s="4" t="n"/>
      <c r="G23" s="4" t="n"/>
      <c r="H23" s="12">
        <f>IF($F23="","",IFERROR(VLOOKUP($F23,'Lists'!$A$4:$D$10,2,FALSE),""))</f>
        <v/>
      </c>
      <c r="I23" s="7" t="n"/>
      <c r="J23" s="28">
        <f>IF($I23="","",$I23-TODAY())</f>
        <v/>
      </c>
      <c r="K23" s="28">
        <f>IF($F23="","",IFERROR(VLOOKUP($F23,'Lists'!$A$4:$D$10,4,FALSE),""))</f>
        <v/>
      </c>
      <c r="L23" s="14">
        <f>IF(OR($I23="",$K23=""),"",$I23-$K23)</f>
        <v/>
      </c>
      <c r="M23" s="15">
        <f>IF($A23="","",IF($O23="Paid","Renewed",IF(OR($I23="",$K23=""),"",IF($J23&lt;0,"Expired",IF($J23&lt;=$K23,"Due Soon","Current")))))</f>
        <v/>
      </c>
      <c r="N23" s="11" t="n"/>
      <c r="O23" s="4" t="n"/>
      <c r="P23" s="7" t="n"/>
      <c r="Q23" s="5" t="n"/>
    </row>
    <row r="24">
      <c r="A24" s="4" t="n"/>
      <c r="B24" s="4" t="n"/>
      <c r="C24" s="5" t="n"/>
      <c r="D24" s="4" t="n"/>
      <c r="E24" s="5" t="n"/>
      <c r="F24" s="4" t="n"/>
      <c r="G24" s="4" t="n"/>
      <c r="H24" s="6">
        <f>IF($F24="","",IFERROR(VLOOKUP($F24,'Lists'!$A$4:$D$10,2,FALSE),""))</f>
        <v/>
      </c>
      <c r="I24" s="7" t="n"/>
      <c r="J24" s="27">
        <f>IF($I24="","",$I24-TODAY())</f>
        <v/>
      </c>
      <c r="K24" s="27">
        <f>IF($F24="","",IFERROR(VLOOKUP($F24,'Lists'!$A$4:$D$10,4,FALSE),""))</f>
        <v/>
      </c>
      <c r="L24" s="9">
        <f>IF(OR($I24="",$K24=""),"",$I24-$K24)</f>
        <v/>
      </c>
      <c r="M24" s="10">
        <f>IF($A24="","",IF($O24="Paid","Renewed",IF(OR($I24="",$K24=""),"",IF($J24&lt;0,"Expired",IF($J24&lt;=$K24,"Due Soon","Current")))))</f>
        <v/>
      </c>
      <c r="N24" s="11" t="n"/>
      <c r="O24" s="4" t="n"/>
      <c r="P24" s="7" t="n"/>
      <c r="Q24" s="5" t="n"/>
    </row>
    <row r="25">
      <c r="A25" s="4" t="n"/>
      <c r="B25" s="4" t="n"/>
      <c r="C25" s="5" t="n"/>
      <c r="D25" s="4" t="n"/>
      <c r="E25" s="5" t="n"/>
      <c r="F25" s="4" t="n"/>
      <c r="G25" s="4" t="n"/>
      <c r="H25" s="12">
        <f>IF($F25="","",IFERROR(VLOOKUP($F25,'Lists'!$A$4:$D$10,2,FALSE),""))</f>
        <v/>
      </c>
      <c r="I25" s="7" t="n"/>
      <c r="J25" s="28">
        <f>IF($I25="","",$I25-TODAY())</f>
        <v/>
      </c>
      <c r="K25" s="28">
        <f>IF($F25="","",IFERROR(VLOOKUP($F25,'Lists'!$A$4:$D$10,4,FALSE),""))</f>
        <v/>
      </c>
      <c r="L25" s="14">
        <f>IF(OR($I25="",$K25=""),"",$I25-$K25)</f>
        <v/>
      </c>
      <c r="M25" s="15">
        <f>IF($A25="","",IF($O25="Paid","Renewed",IF(OR($I25="",$K25=""),"",IF($J25&lt;0,"Expired",IF($J25&lt;=$K25,"Due Soon","Current")))))</f>
        <v/>
      </c>
      <c r="N25" s="11" t="n"/>
      <c r="O25" s="4" t="n"/>
      <c r="P25" s="7" t="n"/>
      <c r="Q25" s="5" t="n"/>
    </row>
    <row r="26">
      <c r="A26" s="4" t="n"/>
      <c r="B26" s="4" t="n"/>
      <c r="C26" s="5" t="n"/>
      <c r="D26" s="4" t="n"/>
      <c r="E26" s="5" t="n"/>
      <c r="F26" s="4" t="n"/>
      <c r="G26" s="4" t="n"/>
      <c r="H26" s="6">
        <f>IF($F26="","",IFERROR(VLOOKUP($F26,'Lists'!$A$4:$D$10,2,FALSE),""))</f>
        <v/>
      </c>
      <c r="I26" s="7" t="n"/>
      <c r="J26" s="27">
        <f>IF($I26="","",$I26-TODAY())</f>
        <v/>
      </c>
      <c r="K26" s="27">
        <f>IF($F26="","",IFERROR(VLOOKUP($F26,'Lists'!$A$4:$D$10,4,FALSE),""))</f>
        <v/>
      </c>
      <c r="L26" s="9">
        <f>IF(OR($I26="",$K26=""),"",$I26-$K26)</f>
        <v/>
      </c>
      <c r="M26" s="10">
        <f>IF($A26="","",IF($O26="Paid","Renewed",IF(OR($I26="",$K26=""),"",IF($J26&lt;0,"Expired",IF($J26&lt;=$K26,"Due Soon","Current")))))</f>
        <v/>
      </c>
      <c r="N26" s="11" t="n"/>
      <c r="O26" s="4" t="n"/>
      <c r="P26" s="7" t="n"/>
      <c r="Q26" s="5" t="n"/>
    </row>
    <row r="27">
      <c r="A27" s="4" t="n"/>
      <c r="B27" s="4" t="n"/>
      <c r="C27" s="5" t="n"/>
      <c r="D27" s="4" t="n"/>
      <c r="E27" s="5" t="n"/>
      <c r="F27" s="4" t="n"/>
      <c r="G27" s="4" t="n"/>
      <c r="H27" s="12">
        <f>IF($F27="","",IFERROR(VLOOKUP($F27,'Lists'!$A$4:$D$10,2,FALSE),""))</f>
        <v/>
      </c>
      <c r="I27" s="7" t="n"/>
      <c r="J27" s="28">
        <f>IF($I27="","",$I27-TODAY())</f>
        <v/>
      </c>
      <c r="K27" s="28">
        <f>IF($F27="","",IFERROR(VLOOKUP($F27,'Lists'!$A$4:$D$10,4,FALSE),""))</f>
        <v/>
      </c>
      <c r="L27" s="14">
        <f>IF(OR($I27="",$K27=""),"",$I27-$K27)</f>
        <v/>
      </c>
      <c r="M27" s="15">
        <f>IF($A27="","",IF($O27="Paid","Renewed",IF(OR($I27="",$K27=""),"",IF($J27&lt;0,"Expired",IF($J27&lt;=$K27,"Due Soon","Current")))))</f>
        <v/>
      </c>
      <c r="N27" s="11" t="n"/>
      <c r="O27" s="4" t="n"/>
      <c r="P27" s="7" t="n"/>
      <c r="Q27" s="5" t="n"/>
    </row>
    <row r="28">
      <c r="A28" s="4" t="n"/>
      <c r="B28" s="4" t="n"/>
      <c r="C28" s="5" t="n"/>
      <c r="D28" s="4" t="n"/>
      <c r="E28" s="5" t="n"/>
      <c r="F28" s="4" t="n"/>
      <c r="G28" s="4" t="n"/>
      <c r="H28" s="6">
        <f>IF($F28="","",IFERROR(VLOOKUP($F28,'Lists'!$A$4:$D$10,2,FALSE),""))</f>
        <v/>
      </c>
      <c r="I28" s="7" t="n"/>
      <c r="J28" s="27">
        <f>IF($I28="","",$I28-TODAY())</f>
        <v/>
      </c>
      <c r="K28" s="27">
        <f>IF($F28="","",IFERROR(VLOOKUP($F28,'Lists'!$A$4:$D$10,4,FALSE),""))</f>
        <v/>
      </c>
      <c r="L28" s="9">
        <f>IF(OR($I28="",$K28=""),"",$I28-$K28)</f>
        <v/>
      </c>
      <c r="M28" s="10">
        <f>IF($A28="","",IF($O28="Paid","Renewed",IF(OR($I28="",$K28=""),"",IF($J28&lt;0,"Expired",IF($J28&lt;=$K28,"Due Soon","Current")))))</f>
        <v/>
      </c>
      <c r="N28" s="11" t="n"/>
      <c r="O28" s="4" t="n"/>
      <c r="P28" s="7" t="n"/>
      <c r="Q28" s="5" t="n"/>
    </row>
    <row r="29">
      <c r="A29" s="4" t="n"/>
      <c r="B29" s="4" t="n"/>
      <c r="C29" s="5" t="n"/>
      <c r="D29" s="4" t="n"/>
      <c r="E29" s="5" t="n"/>
      <c r="F29" s="4" t="n"/>
      <c r="G29" s="4" t="n"/>
      <c r="H29" s="12">
        <f>IF($F29="","",IFERROR(VLOOKUP($F29,'Lists'!$A$4:$D$10,2,FALSE),""))</f>
        <v/>
      </c>
      <c r="I29" s="7" t="n"/>
      <c r="J29" s="28">
        <f>IF($I29="","",$I29-TODAY())</f>
        <v/>
      </c>
      <c r="K29" s="28">
        <f>IF($F29="","",IFERROR(VLOOKUP($F29,'Lists'!$A$4:$D$10,4,FALSE),""))</f>
        <v/>
      </c>
      <c r="L29" s="14">
        <f>IF(OR($I29="",$K29=""),"",$I29-$K29)</f>
        <v/>
      </c>
      <c r="M29" s="15">
        <f>IF($A29="","",IF($O29="Paid","Renewed",IF(OR($I29="",$K29=""),"",IF($J29&lt;0,"Expired",IF($J29&lt;=$K29,"Due Soon","Current")))))</f>
        <v/>
      </c>
      <c r="N29" s="11" t="n"/>
      <c r="O29" s="4" t="n"/>
      <c r="P29" s="7" t="n"/>
      <c r="Q29" s="5" t="n"/>
    </row>
    <row r="30">
      <c r="A30" s="4" t="n"/>
      <c r="B30" s="4" t="n"/>
      <c r="C30" s="5" t="n"/>
      <c r="D30" s="4" t="n"/>
      <c r="E30" s="5" t="n"/>
      <c r="F30" s="4" t="n"/>
      <c r="G30" s="4" t="n"/>
      <c r="H30" s="6">
        <f>IF($F30="","",IFERROR(VLOOKUP($F30,'Lists'!$A$4:$D$10,2,FALSE),""))</f>
        <v/>
      </c>
      <c r="I30" s="7" t="n"/>
      <c r="J30" s="27">
        <f>IF($I30="","",$I30-TODAY())</f>
        <v/>
      </c>
      <c r="K30" s="27">
        <f>IF($F30="","",IFERROR(VLOOKUP($F30,'Lists'!$A$4:$D$10,4,FALSE),""))</f>
        <v/>
      </c>
      <c r="L30" s="9">
        <f>IF(OR($I30="",$K30=""),"",$I30-$K30)</f>
        <v/>
      </c>
      <c r="M30" s="10">
        <f>IF($A30="","",IF($O30="Paid","Renewed",IF(OR($I30="",$K30=""),"",IF($J30&lt;0,"Expired",IF($J30&lt;=$K30,"Due Soon","Current")))))</f>
        <v/>
      </c>
      <c r="N30" s="11" t="n"/>
      <c r="O30" s="4" t="n"/>
      <c r="P30" s="7" t="n"/>
      <c r="Q30" s="5" t="n"/>
    </row>
    <row r="31">
      <c r="A31" s="4" t="n"/>
      <c r="B31" s="4" t="n"/>
      <c r="C31" s="5" t="n"/>
      <c r="D31" s="4" t="n"/>
      <c r="E31" s="5" t="n"/>
      <c r="F31" s="4" t="n"/>
      <c r="G31" s="4" t="n"/>
      <c r="H31" s="12">
        <f>IF($F31="","",IFERROR(VLOOKUP($F31,'Lists'!$A$4:$D$10,2,FALSE),""))</f>
        <v/>
      </c>
      <c r="I31" s="7" t="n"/>
      <c r="J31" s="28">
        <f>IF($I31="","",$I31-TODAY())</f>
        <v/>
      </c>
      <c r="K31" s="28">
        <f>IF($F31="","",IFERROR(VLOOKUP($F31,'Lists'!$A$4:$D$10,4,FALSE),""))</f>
        <v/>
      </c>
      <c r="L31" s="14">
        <f>IF(OR($I31="",$K31=""),"",$I31-$K31)</f>
        <v/>
      </c>
      <c r="M31" s="15">
        <f>IF($A31="","",IF($O31="Paid","Renewed",IF(OR($I31="",$K31=""),"",IF($J31&lt;0,"Expired",IF($J31&lt;=$K31,"Due Soon","Current")))))</f>
        <v/>
      </c>
      <c r="N31" s="11" t="n"/>
      <c r="O31" s="4" t="n"/>
      <c r="P31" s="7" t="n"/>
      <c r="Q31" s="5" t="n"/>
    </row>
    <row r="32">
      <c r="A32" s="4" t="n"/>
      <c r="B32" s="4" t="n"/>
      <c r="C32" s="5" t="n"/>
      <c r="D32" s="4" t="n"/>
      <c r="E32" s="5" t="n"/>
      <c r="F32" s="4" t="n"/>
      <c r="G32" s="4" t="n"/>
      <c r="H32" s="6">
        <f>IF($F32="","",IFERROR(VLOOKUP($F32,'Lists'!$A$4:$D$10,2,FALSE),""))</f>
        <v/>
      </c>
      <c r="I32" s="7" t="n"/>
      <c r="J32" s="27">
        <f>IF($I32="","",$I32-TODAY())</f>
        <v/>
      </c>
      <c r="K32" s="27">
        <f>IF($F32="","",IFERROR(VLOOKUP($F32,'Lists'!$A$4:$D$10,4,FALSE),""))</f>
        <v/>
      </c>
      <c r="L32" s="9">
        <f>IF(OR($I32="",$K32=""),"",$I32-$K32)</f>
        <v/>
      </c>
      <c r="M32" s="10">
        <f>IF($A32="","",IF($O32="Paid","Renewed",IF(OR($I32="",$K32=""),"",IF($J32&lt;0,"Expired",IF($J32&lt;=$K32,"Due Soon","Current")))))</f>
        <v/>
      </c>
      <c r="N32" s="11" t="n"/>
      <c r="O32" s="4" t="n"/>
      <c r="P32" s="7" t="n"/>
      <c r="Q32" s="5" t="n"/>
    </row>
    <row r="33">
      <c r="A33" s="4" t="n"/>
      <c r="B33" s="4" t="n"/>
      <c r="C33" s="5" t="n"/>
      <c r="D33" s="4" t="n"/>
      <c r="E33" s="5" t="n"/>
      <c r="F33" s="4" t="n"/>
      <c r="G33" s="4" t="n"/>
      <c r="H33" s="12">
        <f>IF($F33="","",IFERROR(VLOOKUP($F33,'Lists'!$A$4:$D$10,2,FALSE),""))</f>
        <v/>
      </c>
      <c r="I33" s="7" t="n"/>
      <c r="J33" s="28">
        <f>IF($I33="","",$I33-TODAY())</f>
        <v/>
      </c>
      <c r="K33" s="28">
        <f>IF($F33="","",IFERROR(VLOOKUP($F33,'Lists'!$A$4:$D$10,4,FALSE),""))</f>
        <v/>
      </c>
      <c r="L33" s="14">
        <f>IF(OR($I33="",$K33=""),"",$I33-$K33)</f>
        <v/>
      </c>
      <c r="M33" s="15">
        <f>IF($A33="","",IF($O33="Paid","Renewed",IF(OR($I33="",$K33=""),"",IF($J33&lt;0,"Expired",IF($J33&lt;=$K33,"Due Soon","Current")))))</f>
        <v/>
      </c>
      <c r="N33" s="11" t="n"/>
      <c r="O33" s="4" t="n"/>
      <c r="P33" s="7" t="n"/>
      <c r="Q33" s="5" t="n"/>
    </row>
    <row r="34">
      <c r="A34" s="4" t="n"/>
      <c r="B34" s="4" t="n"/>
      <c r="C34" s="5" t="n"/>
      <c r="D34" s="4" t="n"/>
      <c r="E34" s="5" t="n"/>
      <c r="F34" s="4" t="n"/>
      <c r="G34" s="4" t="n"/>
      <c r="H34" s="6">
        <f>IF($F34="","",IFERROR(VLOOKUP($F34,'Lists'!$A$4:$D$10,2,FALSE),""))</f>
        <v/>
      </c>
      <c r="I34" s="7" t="n"/>
      <c r="J34" s="27">
        <f>IF($I34="","",$I34-TODAY())</f>
        <v/>
      </c>
      <c r="K34" s="27">
        <f>IF($F34="","",IFERROR(VLOOKUP($F34,'Lists'!$A$4:$D$10,4,FALSE),""))</f>
        <v/>
      </c>
      <c r="L34" s="9">
        <f>IF(OR($I34="",$K34=""),"",$I34-$K34)</f>
        <v/>
      </c>
      <c r="M34" s="10">
        <f>IF($A34="","",IF($O34="Paid","Renewed",IF(OR($I34="",$K34=""),"",IF($J34&lt;0,"Expired",IF($J34&lt;=$K34,"Due Soon","Current")))))</f>
        <v/>
      </c>
      <c r="N34" s="11" t="n"/>
      <c r="O34" s="4" t="n"/>
      <c r="P34" s="7" t="n"/>
      <c r="Q34" s="5" t="n"/>
    </row>
    <row r="35">
      <c r="A35" s="4" t="n"/>
      <c r="B35" s="4" t="n"/>
      <c r="C35" s="5" t="n"/>
      <c r="D35" s="4" t="n"/>
      <c r="E35" s="5" t="n"/>
      <c r="F35" s="4" t="n"/>
      <c r="G35" s="4" t="n"/>
      <c r="H35" s="12">
        <f>IF($F35="","",IFERROR(VLOOKUP($F35,'Lists'!$A$4:$D$10,2,FALSE),""))</f>
        <v/>
      </c>
      <c r="I35" s="7" t="n"/>
      <c r="J35" s="28">
        <f>IF($I35="","",$I35-TODAY())</f>
        <v/>
      </c>
      <c r="K35" s="28">
        <f>IF($F35="","",IFERROR(VLOOKUP($F35,'Lists'!$A$4:$D$10,4,FALSE),""))</f>
        <v/>
      </c>
      <c r="L35" s="14">
        <f>IF(OR($I35="",$K35=""),"",$I35-$K35)</f>
        <v/>
      </c>
      <c r="M35" s="15">
        <f>IF($A35="","",IF($O35="Paid","Renewed",IF(OR($I35="",$K35=""),"",IF($J35&lt;0,"Expired",IF($J35&lt;=$K35,"Due Soon","Current")))))</f>
        <v/>
      </c>
      <c r="N35" s="11" t="n"/>
      <c r="O35" s="4" t="n"/>
      <c r="P35" s="7" t="n"/>
      <c r="Q35" s="5" t="n"/>
    </row>
    <row r="36">
      <c r="A36" s="4" t="n"/>
      <c r="B36" s="4" t="n"/>
      <c r="C36" s="5" t="n"/>
      <c r="D36" s="4" t="n"/>
      <c r="E36" s="5" t="n"/>
      <c r="F36" s="4" t="n"/>
      <c r="G36" s="4" t="n"/>
      <c r="H36" s="6">
        <f>IF($F36="","",IFERROR(VLOOKUP($F36,'Lists'!$A$4:$D$10,2,FALSE),""))</f>
        <v/>
      </c>
      <c r="I36" s="7" t="n"/>
      <c r="J36" s="27">
        <f>IF($I36="","",$I36-TODAY())</f>
        <v/>
      </c>
      <c r="K36" s="27">
        <f>IF($F36="","",IFERROR(VLOOKUP($F36,'Lists'!$A$4:$D$10,4,FALSE),""))</f>
        <v/>
      </c>
      <c r="L36" s="9">
        <f>IF(OR($I36="",$K36=""),"",$I36-$K36)</f>
        <v/>
      </c>
      <c r="M36" s="10">
        <f>IF($A36="","",IF($O36="Paid","Renewed",IF(OR($I36="",$K36=""),"",IF($J36&lt;0,"Expired",IF($J36&lt;=$K36,"Due Soon","Current")))))</f>
        <v/>
      </c>
      <c r="N36" s="11" t="n"/>
      <c r="O36" s="4" t="n"/>
      <c r="P36" s="7" t="n"/>
      <c r="Q36" s="5" t="n"/>
    </row>
    <row r="37">
      <c r="A37" s="4" t="n"/>
      <c r="B37" s="4" t="n"/>
      <c r="C37" s="5" t="n"/>
      <c r="D37" s="4" t="n"/>
      <c r="E37" s="5" t="n"/>
      <c r="F37" s="4" t="n"/>
      <c r="G37" s="4" t="n"/>
      <c r="H37" s="12">
        <f>IF($F37="","",IFERROR(VLOOKUP($F37,'Lists'!$A$4:$D$10,2,FALSE),""))</f>
        <v/>
      </c>
      <c r="I37" s="7" t="n"/>
      <c r="J37" s="28">
        <f>IF($I37="","",$I37-TODAY())</f>
        <v/>
      </c>
      <c r="K37" s="28">
        <f>IF($F37="","",IFERROR(VLOOKUP($F37,'Lists'!$A$4:$D$10,4,FALSE),""))</f>
        <v/>
      </c>
      <c r="L37" s="14">
        <f>IF(OR($I37="",$K37=""),"",$I37-$K37)</f>
        <v/>
      </c>
      <c r="M37" s="15">
        <f>IF($A37="","",IF($O37="Paid","Renewed",IF(OR($I37="",$K37=""),"",IF($J37&lt;0,"Expired",IF($J37&lt;=$K37,"Due Soon","Current")))))</f>
        <v/>
      </c>
      <c r="N37" s="11" t="n"/>
      <c r="O37" s="4" t="n"/>
      <c r="P37" s="7" t="n"/>
      <c r="Q37" s="5" t="n"/>
    </row>
    <row r="38">
      <c r="A38" s="4" t="n"/>
      <c r="B38" s="4" t="n"/>
      <c r="C38" s="5" t="n"/>
      <c r="D38" s="4" t="n"/>
      <c r="E38" s="5" t="n"/>
      <c r="F38" s="4" t="n"/>
      <c r="G38" s="4" t="n"/>
      <c r="H38" s="6">
        <f>IF($F38="","",IFERROR(VLOOKUP($F38,'Lists'!$A$4:$D$10,2,FALSE),""))</f>
        <v/>
      </c>
      <c r="I38" s="7" t="n"/>
      <c r="J38" s="27">
        <f>IF($I38="","",$I38-TODAY())</f>
        <v/>
      </c>
      <c r="K38" s="27">
        <f>IF($F38="","",IFERROR(VLOOKUP($F38,'Lists'!$A$4:$D$10,4,FALSE),""))</f>
        <v/>
      </c>
      <c r="L38" s="9">
        <f>IF(OR($I38="",$K38=""),"",$I38-$K38)</f>
        <v/>
      </c>
      <c r="M38" s="10">
        <f>IF($A38="","",IF($O38="Paid","Renewed",IF(OR($I38="",$K38=""),"",IF($J38&lt;0,"Expired",IF($J38&lt;=$K38,"Due Soon","Current")))))</f>
        <v/>
      </c>
      <c r="N38" s="11" t="n"/>
      <c r="O38" s="4" t="n"/>
      <c r="P38" s="7" t="n"/>
      <c r="Q38" s="5" t="n"/>
    </row>
    <row r="39">
      <c r="A39" s="4" t="n"/>
      <c r="B39" s="4" t="n"/>
      <c r="C39" s="5" t="n"/>
      <c r="D39" s="4" t="n"/>
      <c r="E39" s="5" t="n"/>
      <c r="F39" s="4" t="n"/>
      <c r="G39" s="4" t="n"/>
      <c r="H39" s="12">
        <f>IF($F39="","",IFERROR(VLOOKUP($F39,'Lists'!$A$4:$D$10,2,FALSE),""))</f>
        <v/>
      </c>
      <c r="I39" s="7" t="n"/>
      <c r="J39" s="28">
        <f>IF($I39="","",$I39-TODAY())</f>
        <v/>
      </c>
      <c r="K39" s="28">
        <f>IF($F39="","",IFERROR(VLOOKUP($F39,'Lists'!$A$4:$D$10,4,FALSE),""))</f>
        <v/>
      </c>
      <c r="L39" s="14">
        <f>IF(OR($I39="",$K39=""),"",$I39-$K39)</f>
        <v/>
      </c>
      <c r="M39" s="15">
        <f>IF($A39="","",IF($O39="Paid","Renewed",IF(OR($I39="",$K39=""),"",IF($J39&lt;0,"Expired",IF($J39&lt;=$K39,"Due Soon","Current")))))</f>
        <v/>
      </c>
      <c r="N39" s="11" t="n"/>
      <c r="O39" s="4" t="n"/>
      <c r="P39" s="7" t="n"/>
      <c r="Q39" s="5" t="n"/>
    </row>
    <row r="40">
      <c r="A40" s="4" t="n"/>
      <c r="B40" s="4" t="n"/>
      <c r="C40" s="5" t="n"/>
      <c r="D40" s="4" t="n"/>
      <c r="E40" s="5" t="n"/>
      <c r="F40" s="4" t="n"/>
      <c r="G40" s="4" t="n"/>
      <c r="H40" s="6">
        <f>IF($F40="","",IFERROR(VLOOKUP($F40,'Lists'!$A$4:$D$10,2,FALSE),""))</f>
        <v/>
      </c>
      <c r="I40" s="7" t="n"/>
      <c r="J40" s="27">
        <f>IF($I40="","",$I40-TODAY())</f>
        <v/>
      </c>
      <c r="K40" s="27">
        <f>IF($F40="","",IFERROR(VLOOKUP($F40,'Lists'!$A$4:$D$10,4,FALSE),""))</f>
        <v/>
      </c>
      <c r="L40" s="9">
        <f>IF(OR($I40="",$K40=""),"",$I40-$K40)</f>
        <v/>
      </c>
      <c r="M40" s="10">
        <f>IF($A40="","",IF($O40="Paid","Renewed",IF(OR($I40="",$K40=""),"",IF($J40&lt;0,"Expired",IF($J40&lt;=$K40,"Due Soon","Current")))))</f>
        <v/>
      </c>
      <c r="N40" s="11" t="n"/>
      <c r="O40" s="4" t="n"/>
      <c r="P40" s="7" t="n"/>
      <c r="Q40" s="5" t="n"/>
    </row>
    <row r="41">
      <c r="A41" s="4" t="n"/>
      <c r="B41" s="4" t="n"/>
      <c r="C41" s="5" t="n"/>
      <c r="D41" s="4" t="n"/>
      <c r="E41" s="5" t="n"/>
      <c r="F41" s="4" t="n"/>
      <c r="G41" s="4" t="n"/>
      <c r="H41" s="12">
        <f>IF($F41="","",IFERROR(VLOOKUP($F41,'Lists'!$A$4:$D$10,2,FALSE),""))</f>
        <v/>
      </c>
      <c r="I41" s="7" t="n"/>
      <c r="J41" s="28">
        <f>IF($I41="","",$I41-TODAY())</f>
        <v/>
      </c>
      <c r="K41" s="28">
        <f>IF($F41="","",IFERROR(VLOOKUP($F41,'Lists'!$A$4:$D$10,4,FALSE),""))</f>
        <v/>
      </c>
      <c r="L41" s="14">
        <f>IF(OR($I41="",$K41=""),"",$I41-$K41)</f>
        <v/>
      </c>
      <c r="M41" s="15">
        <f>IF($A41="","",IF($O41="Paid","Renewed",IF(OR($I41="",$K41=""),"",IF($J41&lt;0,"Expired",IF($J41&lt;=$K41,"Due Soon","Current")))))</f>
        <v/>
      </c>
      <c r="N41" s="11" t="n"/>
      <c r="O41" s="4" t="n"/>
      <c r="P41" s="7" t="n"/>
      <c r="Q41" s="5" t="n"/>
    </row>
    <row r="42">
      <c r="A42" s="4" t="n"/>
      <c r="B42" s="4" t="n"/>
      <c r="C42" s="5" t="n"/>
      <c r="D42" s="4" t="n"/>
      <c r="E42" s="5" t="n"/>
      <c r="F42" s="4" t="n"/>
      <c r="G42" s="4" t="n"/>
      <c r="H42" s="6">
        <f>IF($F42="","",IFERROR(VLOOKUP($F42,'Lists'!$A$4:$D$10,2,FALSE),""))</f>
        <v/>
      </c>
      <c r="I42" s="7" t="n"/>
      <c r="J42" s="27">
        <f>IF($I42="","",$I42-TODAY())</f>
        <v/>
      </c>
      <c r="K42" s="27">
        <f>IF($F42="","",IFERROR(VLOOKUP($F42,'Lists'!$A$4:$D$10,4,FALSE),""))</f>
        <v/>
      </c>
      <c r="L42" s="9">
        <f>IF(OR($I42="",$K42=""),"",$I42-$K42)</f>
        <v/>
      </c>
      <c r="M42" s="10">
        <f>IF($A42="","",IF($O42="Paid","Renewed",IF(OR($I42="",$K42=""),"",IF($J42&lt;0,"Expired",IF($J42&lt;=$K42,"Due Soon","Current")))))</f>
        <v/>
      </c>
      <c r="N42" s="11" t="n"/>
      <c r="O42" s="4" t="n"/>
      <c r="P42" s="7" t="n"/>
      <c r="Q42" s="5" t="n"/>
    </row>
    <row r="43">
      <c r="A43" s="4" t="n"/>
      <c r="B43" s="4" t="n"/>
      <c r="C43" s="5" t="n"/>
      <c r="D43" s="4" t="n"/>
      <c r="E43" s="5" t="n"/>
      <c r="F43" s="4" t="n"/>
      <c r="G43" s="4" t="n"/>
      <c r="H43" s="12">
        <f>IF($F43="","",IFERROR(VLOOKUP($F43,'Lists'!$A$4:$D$10,2,FALSE),""))</f>
        <v/>
      </c>
      <c r="I43" s="7" t="n"/>
      <c r="J43" s="28">
        <f>IF($I43="","",$I43-TODAY())</f>
        <v/>
      </c>
      <c r="K43" s="28">
        <f>IF($F43="","",IFERROR(VLOOKUP($F43,'Lists'!$A$4:$D$10,4,FALSE),""))</f>
        <v/>
      </c>
      <c r="L43" s="14">
        <f>IF(OR($I43="",$K43=""),"",$I43-$K43)</f>
        <v/>
      </c>
      <c r="M43" s="15">
        <f>IF($A43="","",IF($O43="Paid","Renewed",IF(OR($I43="",$K43=""),"",IF($J43&lt;0,"Expired",IF($J43&lt;=$K43,"Due Soon","Current")))))</f>
        <v/>
      </c>
      <c r="N43" s="11" t="n"/>
      <c r="O43" s="4" t="n"/>
      <c r="P43" s="7" t="n"/>
      <c r="Q43" s="5" t="n"/>
    </row>
    <row r="44">
      <c r="A44" s="4" t="n"/>
      <c r="B44" s="4" t="n"/>
      <c r="C44" s="5" t="n"/>
      <c r="D44" s="4" t="n"/>
      <c r="E44" s="5" t="n"/>
      <c r="F44" s="4" t="n"/>
      <c r="G44" s="4" t="n"/>
      <c r="H44" s="6">
        <f>IF($F44="","",IFERROR(VLOOKUP($F44,'Lists'!$A$4:$D$10,2,FALSE),""))</f>
        <v/>
      </c>
      <c r="I44" s="7" t="n"/>
      <c r="J44" s="27">
        <f>IF($I44="","",$I44-TODAY())</f>
        <v/>
      </c>
      <c r="K44" s="27">
        <f>IF($F44="","",IFERROR(VLOOKUP($F44,'Lists'!$A$4:$D$10,4,FALSE),""))</f>
        <v/>
      </c>
      <c r="L44" s="9">
        <f>IF(OR($I44="",$K44=""),"",$I44-$K44)</f>
        <v/>
      </c>
      <c r="M44" s="10">
        <f>IF($A44="","",IF($O44="Paid","Renewed",IF(OR($I44="",$K44=""),"",IF($J44&lt;0,"Expired",IF($J44&lt;=$K44,"Due Soon","Current")))))</f>
        <v/>
      </c>
      <c r="N44" s="11" t="n"/>
      <c r="O44" s="4" t="n"/>
      <c r="P44" s="7" t="n"/>
      <c r="Q44" s="5" t="n"/>
    </row>
    <row r="45">
      <c r="A45" s="4" t="n"/>
      <c r="B45" s="4" t="n"/>
      <c r="C45" s="5" t="n"/>
      <c r="D45" s="4" t="n"/>
      <c r="E45" s="5" t="n"/>
      <c r="F45" s="4" t="n"/>
      <c r="G45" s="4" t="n"/>
      <c r="H45" s="12">
        <f>IF($F45="","",IFERROR(VLOOKUP($F45,'Lists'!$A$4:$D$10,2,FALSE),""))</f>
        <v/>
      </c>
      <c r="I45" s="7" t="n"/>
      <c r="J45" s="28">
        <f>IF($I45="","",$I45-TODAY())</f>
        <v/>
      </c>
      <c r="K45" s="28">
        <f>IF($F45="","",IFERROR(VLOOKUP($F45,'Lists'!$A$4:$D$10,4,FALSE),""))</f>
        <v/>
      </c>
      <c r="L45" s="14">
        <f>IF(OR($I45="",$K45=""),"",$I45-$K45)</f>
        <v/>
      </c>
      <c r="M45" s="15">
        <f>IF($A45="","",IF($O45="Paid","Renewed",IF(OR($I45="",$K45=""),"",IF($J45&lt;0,"Expired",IF($J45&lt;=$K45,"Due Soon","Current")))))</f>
        <v/>
      </c>
      <c r="N45" s="11" t="n"/>
      <c r="O45" s="4" t="n"/>
      <c r="P45" s="7" t="n"/>
      <c r="Q45" s="5" t="n"/>
    </row>
    <row r="46">
      <c r="A46" s="4" t="n"/>
      <c r="B46" s="4" t="n"/>
      <c r="C46" s="5" t="n"/>
      <c r="D46" s="4" t="n"/>
      <c r="E46" s="5" t="n"/>
      <c r="F46" s="4" t="n"/>
      <c r="G46" s="4" t="n"/>
      <c r="H46" s="6">
        <f>IF($F46="","",IFERROR(VLOOKUP($F46,'Lists'!$A$4:$D$10,2,FALSE),""))</f>
        <v/>
      </c>
      <c r="I46" s="7" t="n"/>
      <c r="J46" s="27">
        <f>IF($I46="","",$I46-TODAY())</f>
        <v/>
      </c>
      <c r="K46" s="27">
        <f>IF($F46="","",IFERROR(VLOOKUP($F46,'Lists'!$A$4:$D$10,4,FALSE),""))</f>
        <v/>
      </c>
      <c r="L46" s="9">
        <f>IF(OR($I46="",$K46=""),"",$I46-$K46)</f>
        <v/>
      </c>
      <c r="M46" s="10">
        <f>IF($A46="","",IF($O46="Paid","Renewed",IF(OR($I46="",$K46=""),"",IF($J46&lt;0,"Expired",IF($J46&lt;=$K46,"Due Soon","Current")))))</f>
        <v/>
      </c>
      <c r="N46" s="11" t="n"/>
      <c r="O46" s="4" t="n"/>
      <c r="P46" s="7" t="n"/>
      <c r="Q46" s="5" t="n"/>
    </row>
    <row r="47">
      <c r="A47" s="4" t="n"/>
      <c r="B47" s="4" t="n"/>
      <c r="C47" s="5" t="n"/>
      <c r="D47" s="4" t="n"/>
      <c r="E47" s="5" t="n"/>
      <c r="F47" s="4" t="n"/>
      <c r="G47" s="4" t="n"/>
      <c r="H47" s="12">
        <f>IF($F47="","",IFERROR(VLOOKUP($F47,'Lists'!$A$4:$D$10,2,FALSE),""))</f>
        <v/>
      </c>
      <c r="I47" s="7" t="n"/>
      <c r="J47" s="28">
        <f>IF($I47="","",$I47-TODAY())</f>
        <v/>
      </c>
      <c r="K47" s="28">
        <f>IF($F47="","",IFERROR(VLOOKUP($F47,'Lists'!$A$4:$D$10,4,FALSE),""))</f>
        <v/>
      </c>
      <c r="L47" s="14">
        <f>IF(OR($I47="",$K47=""),"",$I47-$K47)</f>
        <v/>
      </c>
      <c r="M47" s="15">
        <f>IF($A47="","",IF($O47="Paid","Renewed",IF(OR($I47="",$K47=""),"",IF($J47&lt;0,"Expired",IF($J47&lt;=$K47,"Due Soon","Current")))))</f>
        <v/>
      </c>
      <c r="N47" s="11" t="n"/>
      <c r="O47" s="4" t="n"/>
      <c r="P47" s="7" t="n"/>
      <c r="Q47" s="5" t="n"/>
    </row>
    <row r="48">
      <c r="A48" s="4" t="n"/>
      <c r="B48" s="4" t="n"/>
      <c r="C48" s="5" t="n"/>
      <c r="D48" s="4" t="n"/>
      <c r="E48" s="5" t="n"/>
      <c r="F48" s="4" t="n"/>
      <c r="G48" s="4" t="n"/>
      <c r="H48" s="6">
        <f>IF($F48="","",IFERROR(VLOOKUP($F48,'Lists'!$A$4:$D$10,2,FALSE),""))</f>
        <v/>
      </c>
      <c r="I48" s="7" t="n"/>
      <c r="J48" s="27">
        <f>IF($I48="","",$I48-TODAY())</f>
        <v/>
      </c>
      <c r="K48" s="27">
        <f>IF($F48="","",IFERROR(VLOOKUP($F48,'Lists'!$A$4:$D$10,4,FALSE),""))</f>
        <v/>
      </c>
      <c r="L48" s="9">
        <f>IF(OR($I48="",$K48=""),"",$I48-$K48)</f>
        <v/>
      </c>
      <c r="M48" s="10">
        <f>IF($A48="","",IF($O48="Paid","Renewed",IF(OR($I48="",$K48=""),"",IF($J48&lt;0,"Expired",IF($J48&lt;=$K48,"Due Soon","Current")))))</f>
        <v/>
      </c>
      <c r="N48" s="11" t="n"/>
      <c r="O48" s="4" t="n"/>
      <c r="P48" s="7" t="n"/>
      <c r="Q48" s="5" t="n"/>
    </row>
    <row r="49">
      <c r="A49" s="4" t="n"/>
      <c r="B49" s="4" t="n"/>
      <c r="C49" s="5" t="n"/>
      <c r="D49" s="4" t="n"/>
      <c r="E49" s="5" t="n"/>
      <c r="F49" s="4" t="n"/>
      <c r="G49" s="4" t="n"/>
      <c r="H49" s="12">
        <f>IF($F49="","",IFERROR(VLOOKUP($F49,'Lists'!$A$4:$D$10,2,FALSE),""))</f>
        <v/>
      </c>
      <c r="I49" s="7" t="n"/>
      <c r="J49" s="28">
        <f>IF($I49="","",$I49-TODAY())</f>
        <v/>
      </c>
      <c r="K49" s="28">
        <f>IF($F49="","",IFERROR(VLOOKUP($F49,'Lists'!$A$4:$D$10,4,FALSE),""))</f>
        <v/>
      </c>
      <c r="L49" s="14">
        <f>IF(OR($I49="",$K49=""),"",$I49-$K49)</f>
        <v/>
      </c>
      <c r="M49" s="15">
        <f>IF($A49="","",IF($O49="Paid","Renewed",IF(OR($I49="",$K49=""),"",IF($J49&lt;0,"Expired",IF($J49&lt;=$K49,"Due Soon","Current")))))</f>
        <v/>
      </c>
      <c r="N49" s="11" t="n"/>
      <c r="O49" s="4" t="n"/>
      <c r="P49" s="7" t="n"/>
      <c r="Q49" s="5" t="n"/>
    </row>
    <row r="50">
      <c r="A50" s="4" t="n"/>
      <c r="B50" s="4" t="n"/>
      <c r="C50" s="5" t="n"/>
      <c r="D50" s="4" t="n"/>
      <c r="E50" s="5" t="n"/>
      <c r="F50" s="4" t="n"/>
      <c r="G50" s="4" t="n"/>
      <c r="H50" s="6">
        <f>IF($F50="","",IFERROR(VLOOKUP($F50,'Lists'!$A$4:$D$10,2,FALSE),""))</f>
        <v/>
      </c>
      <c r="I50" s="7" t="n"/>
      <c r="J50" s="27">
        <f>IF($I50="","",$I50-TODAY())</f>
        <v/>
      </c>
      <c r="K50" s="27">
        <f>IF($F50="","",IFERROR(VLOOKUP($F50,'Lists'!$A$4:$D$10,4,FALSE),""))</f>
        <v/>
      </c>
      <c r="L50" s="9">
        <f>IF(OR($I50="",$K50=""),"",$I50-$K50)</f>
        <v/>
      </c>
      <c r="M50" s="10">
        <f>IF($A50="","",IF($O50="Paid","Renewed",IF(OR($I50="",$K50=""),"",IF($J50&lt;0,"Expired",IF($J50&lt;=$K50,"Due Soon","Current")))))</f>
        <v/>
      </c>
      <c r="N50" s="11" t="n"/>
      <c r="O50" s="4" t="n"/>
      <c r="P50" s="7" t="n"/>
      <c r="Q50" s="5" t="n"/>
    </row>
    <row r="51">
      <c r="A51" s="4" t="n"/>
      <c r="B51" s="4" t="n"/>
      <c r="C51" s="5" t="n"/>
      <c r="D51" s="4" t="n"/>
      <c r="E51" s="5" t="n"/>
      <c r="F51" s="4" t="n"/>
      <c r="G51" s="4" t="n"/>
      <c r="H51" s="12">
        <f>IF($F51="","",IFERROR(VLOOKUP($F51,'Lists'!$A$4:$D$10,2,FALSE),""))</f>
        <v/>
      </c>
      <c r="I51" s="7" t="n"/>
      <c r="J51" s="28">
        <f>IF($I51="","",$I51-TODAY())</f>
        <v/>
      </c>
      <c r="K51" s="28">
        <f>IF($F51="","",IFERROR(VLOOKUP($F51,'Lists'!$A$4:$D$10,4,FALSE),""))</f>
        <v/>
      </c>
      <c r="L51" s="14">
        <f>IF(OR($I51="",$K51=""),"",$I51-$K51)</f>
        <v/>
      </c>
      <c r="M51" s="15">
        <f>IF($A51="","",IF($O51="Paid","Renewed",IF(OR($I51="",$K51=""),"",IF($J51&lt;0,"Expired",IF($J51&lt;=$K51,"Due Soon","Current")))))</f>
        <v/>
      </c>
      <c r="N51" s="11" t="n"/>
      <c r="O51" s="4" t="n"/>
      <c r="P51" s="7" t="n"/>
      <c r="Q51" s="5" t="n"/>
    </row>
    <row r="52">
      <c r="A52" s="4" t="n"/>
      <c r="B52" s="4" t="n"/>
      <c r="C52" s="5" t="n"/>
      <c r="D52" s="4" t="n"/>
      <c r="E52" s="5" t="n"/>
      <c r="F52" s="4" t="n"/>
      <c r="G52" s="4" t="n"/>
      <c r="H52" s="6">
        <f>IF($F52="","",IFERROR(VLOOKUP($F52,'Lists'!$A$4:$D$10,2,FALSE),""))</f>
        <v/>
      </c>
      <c r="I52" s="7" t="n"/>
      <c r="J52" s="27">
        <f>IF($I52="","",$I52-TODAY())</f>
        <v/>
      </c>
      <c r="K52" s="27">
        <f>IF($F52="","",IFERROR(VLOOKUP($F52,'Lists'!$A$4:$D$10,4,FALSE),""))</f>
        <v/>
      </c>
      <c r="L52" s="9">
        <f>IF(OR($I52="",$K52=""),"",$I52-$K52)</f>
        <v/>
      </c>
      <c r="M52" s="10">
        <f>IF($A52="","",IF($O52="Paid","Renewed",IF(OR($I52="",$K52=""),"",IF($J52&lt;0,"Expired",IF($J52&lt;=$K52,"Due Soon","Current")))))</f>
        <v/>
      </c>
      <c r="N52" s="11" t="n"/>
      <c r="O52" s="4" t="n"/>
      <c r="P52" s="7" t="n"/>
      <c r="Q52" s="5" t="n"/>
    </row>
    <row r="53">
      <c r="A53" s="4" t="n"/>
      <c r="B53" s="4" t="n"/>
      <c r="C53" s="5" t="n"/>
      <c r="D53" s="4" t="n"/>
      <c r="E53" s="5" t="n"/>
      <c r="F53" s="4" t="n"/>
      <c r="G53" s="4" t="n"/>
      <c r="H53" s="12">
        <f>IF($F53="","",IFERROR(VLOOKUP($F53,'Lists'!$A$4:$D$10,2,FALSE),""))</f>
        <v/>
      </c>
      <c r="I53" s="7" t="n"/>
      <c r="J53" s="28">
        <f>IF($I53="","",$I53-TODAY())</f>
        <v/>
      </c>
      <c r="K53" s="28">
        <f>IF($F53="","",IFERROR(VLOOKUP($F53,'Lists'!$A$4:$D$10,4,FALSE),""))</f>
        <v/>
      </c>
      <c r="L53" s="14">
        <f>IF(OR($I53="",$K53=""),"",$I53-$K53)</f>
        <v/>
      </c>
      <c r="M53" s="15">
        <f>IF($A53="","",IF($O53="Paid","Renewed",IF(OR($I53="",$K53=""),"",IF($J53&lt;0,"Expired",IF($J53&lt;=$K53,"Due Soon","Current")))))</f>
        <v/>
      </c>
      <c r="N53" s="11" t="n"/>
      <c r="O53" s="4" t="n"/>
      <c r="P53" s="7" t="n"/>
      <c r="Q53" s="5" t="n"/>
    </row>
    <row r="54">
      <c r="A54" s="4" t="n"/>
      <c r="B54" s="4" t="n"/>
      <c r="C54" s="5" t="n"/>
      <c r="D54" s="4" t="n"/>
      <c r="E54" s="5" t="n"/>
      <c r="F54" s="4" t="n"/>
      <c r="G54" s="4" t="n"/>
      <c r="H54" s="6">
        <f>IF($F54="","",IFERROR(VLOOKUP($F54,'Lists'!$A$4:$D$10,2,FALSE),""))</f>
        <v/>
      </c>
      <c r="I54" s="7" t="n"/>
      <c r="J54" s="27">
        <f>IF($I54="","",$I54-TODAY())</f>
        <v/>
      </c>
      <c r="K54" s="27">
        <f>IF($F54="","",IFERROR(VLOOKUP($F54,'Lists'!$A$4:$D$10,4,FALSE),""))</f>
        <v/>
      </c>
      <c r="L54" s="9">
        <f>IF(OR($I54="",$K54=""),"",$I54-$K54)</f>
        <v/>
      </c>
      <c r="M54" s="10">
        <f>IF($A54="","",IF($O54="Paid","Renewed",IF(OR($I54="",$K54=""),"",IF($J54&lt;0,"Expired",IF($J54&lt;=$K54,"Due Soon","Current")))))</f>
        <v/>
      </c>
      <c r="N54" s="11" t="n"/>
      <c r="O54" s="4" t="n"/>
      <c r="P54" s="7" t="n"/>
      <c r="Q54" s="5" t="n"/>
    </row>
    <row r="55">
      <c r="A55" s="4" t="n"/>
      <c r="B55" s="4" t="n"/>
      <c r="C55" s="5" t="n"/>
      <c r="D55" s="4" t="n"/>
      <c r="E55" s="5" t="n"/>
      <c r="F55" s="4" t="n"/>
      <c r="G55" s="4" t="n"/>
      <c r="H55" s="12">
        <f>IF($F55="","",IFERROR(VLOOKUP($F55,'Lists'!$A$4:$D$10,2,FALSE),""))</f>
        <v/>
      </c>
      <c r="I55" s="7" t="n"/>
      <c r="J55" s="28">
        <f>IF($I55="","",$I55-TODAY())</f>
        <v/>
      </c>
      <c r="K55" s="28">
        <f>IF($F55="","",IFERROR(VLOOKUP($F55,'Lists'!$A$4:$D$10,4,FALSE),""))</f>
        <v/>
      </c>
      <c r="L55" s="14">
        <f>IF(OR($I55="",$K55=""),"",$I55-$K55)</f>
        <v/>
      </c>
      <c r="M55" s="15">
        <f>IF($A55="","",IF($O55="Paid","Renewed",IF(OR($I55="",$K55=""),"",IF($J55&lt;0,"Expired",IF($J55&lt;=$K55,"Due Soon","Current")))))</f>
        <v/>
      </c>
      <c r="N55" s="11" t="n"/>
      <c r="O55" s="4" t="n"/>
      <c r="P55" s="7" t="n"/>
      <c r="Q55" s="5" t="n"/>
    </row>
    <row r="56">
      <c r="A56" s="4" t="n"/>
      <c r="B56" s="4" t="n"/>
      <c r="C56" s="5" t="n"/>
      <c r="D56" s="4" t="n"/>
      <c r="E56" s="5" t="n"/>
      <c r="F56" s="4" t="n"/>
      <c r="G56" s="4" t="n"/>
      <c r="H56" s="6">
        <f>IF($F56="","",IFERROR(VLOOKUP($F56,'Lists'!$A$4:$D$10,2,FALSE),""))</f>
        <v/>
      </c>
      <c r="I56" s="7" t="n"/>
      <c r="J56" s="27">
        <f>IF($I56="","",$I56-TODAY())</f>
        <v/>
      </c>
      <c r="K56" s="27">
        <f>IF($F56="","",IFERROR(VLOOKUP($F56,'Lists'!$A$4:$D$10,4,FALSE),""))</f>
        <v/>
      </c>
      <c r="L56" s="9">
        <f>IF(OR($I56="",$K56=""),"",$I56-$K56)</f>
        <v/>
      </c>
      <c r="M56" s="10">
        <f>IF($A56="","",IF($O56="Paid","Renewed",IF(OR($I56="",$K56=""),"",IF($J56&lt;0,"Expired",IF($J56&lt;=$K56,"Due Soon","Current")))))</f>
        <v/>
      </c>
      <c r="N56" s="11" t="n"/>
      <c r="O56" s="4" t="n"/>
      <c r="P56" s="7" t="n"/>
      <c r="Q56" s="5" t="n"/>
    </row>
    <row r="57">
      <c r="A57" s="4" t="n"/>
      <c r="B57" s="4" t="n"/>
      <c r="C57" s="5" t="n"/>
      <c r="D57" s="4" t="n"/>
      <c r="E57" s="5" t="n"/>
      <c r="F57" s="4" t="n"/>
      <c r="G57" s="4" t="n"/>
      <c r="H57" s="12">
        <f>IF($F57="","",IFERROR(VLOOKUP($F57,'Lists'!$A$4:$D$10,2,FALSE),""))</f>
        <v/>
      </c>
      <c r="I57" s="7" t="n"/>
      <c r="J57" s="28">
        <f>IF($I57="","",$I57-TODAY())</f>
        <v/>
      </c>
      <c r="K57" s="28">
        <f>IF($F57="","",IFERROR(VLOOKUP($F57,'Lists'!$A$4:$D$10,4,FALSE),""))</f>
        <v/>
      </c>
      <c r="L57" s="14">
        <f>IF(OR($I57="",$K57=""),"",$I57-$K57)</f>
        <v/>
      </c>
      <c r="M57" s="15">
        <f>IF($A57="","",IF($O57="Paid","Renewed",IF(OR($I57="",$K57=""),"",IF($J57&lt;0,"Expired",IF($J57&lt;=$K57,"Due Soon","Current")))))</f>
        <v/>
      </c>
      <c r="N57" s="11" t="n"/>
      <c r="O57" s="4" t="n"/>
      <c r="P57" s="7" t="n"/>
      <c r="Q57" s="5" t="n"/>
    </row>
    <row r="58">
      <c r="A58" s="4" t="n"/>
      <c r="B58" s="4" t="n"/>
      <c r="C58" s="5" t="n"/>
      <c r="D58" s="4" t="n"/>
      <c r="E58" s="5" t="n"/>
      <c r="F58" s="4" t="n"/>
      <c r="G58" s="4" t="n"/>
      <c r="H58" s="6">
        <f>IF($F58="","",IFERROR(VLOOKUP($F58,'Lists'!$A$4:$D$10,2,FALSE),""))</f>
        <v/>
      </c>
      <c r="I58" s="7" t="n"/>
      <c r="J58" s="27">
        <f>IF($I58="","",$I58-TODAY())</f>
        <v/>
      </c>
      <c r="K58" s="27">
        <f>IF($F58="","",IFERROR(VLOOKUP($F58,'Lists'!$A$4:$D$10,4,FALSE),""))</f>
        <v/>
      </c>
      <c r="L58" s="9">
        <f>IF(OR($I58="",$K58=""),"",$I58-$K58)</f>
        <v/>
      </c>
      <c r="M58" s="10">
        <f>IF($A58="","",IF($O58="Paid","Renewed",IF(OR($I58="",$K58=""),"",IF($J58&lt;0,"Expired",IF($J58&lt;=$K58,"Due Soon","Current")))))</f>
        <v/>
      </c>
      <c r="N58" s="11" t="n"/>
      <c r="O58" s="4" t="n"/>
      <c r="P58" s="7" t="n"/>
      <c r="Q58" s="5" t="n"/>
    </row>
    <row r="59">
      <c r="A59" s="4" t="n"/>
      <c r="B59" s="4" t="n"/>
      <c r="C59" s="5" t="n"/>
      <c r="D59" s="4" t="n"/>
      <c r="E59" s="5" t="n"/>
      <c r="F59" s="4" t="n"/>
      <c r="G59" s="4" t="n"/>
      <c r="H59" s="12">
        <f>IF($F59="","",IFERROR(VLOOKUP($F59,'Lists'!$A$4:$D$10,2,FALSE),""))</f>
        <v/>
      </c>
      <c r="I59" s="7" t="n"/>
      <c r="J59" s="28">
        <f>IF($I59="","",$I59-TODAY())</f>
        <v/>
      </c>
      <c r="K59" s="28">
        <f>IF($F59="","",IFERROR(VLOOKUP($F59,'Lists'!$A$4:$D$10,4,FALSE),""))</f>
        <v/>
      </c>
      <c r="L59" s="14">
        <f>IF(OR($I59="",$K59=""),"",$I59-$K59)</f>
        <v/>
      </c>
      <c r="M59" s="15">
        <f>IF($A59="","",IF($O59="Paid","Renewed",IF(OR($I59="",$K59=""),"",IF($J59&lt;0,"Expired",IF($J59&lt;=$K59,"Due Soon","Current")))))</f>
        <v/>
      </c>
      <c r="N59" s="11" t="n"/>
      <c r="O59" s="4" t="n"/>
      <c r="P59" s="7" t="n"/>
      <c r="Q59" s="5" t="n"/>
    </row>
    <row r="60">
      <c r="A60" s="4" t="n"/>
      <c r="B60" s="4" t="n"/>
      <c r="C60" s="5" t="n"/>
      <c r="D60" s="4" t="n"/>
      <c r="E60" s="5" t="n"/>
      <c r="F60" s="4" t="n"/>
      <c r="G60" s="4" t="n"/>
      <c r="H60" s="6">
        <f>IF($F60="","",IFERROR(VLOOKUP($F60,'Lists'!$A$4:$D$10,2,FALSE),""))</f>
        <v/>
      </c>
      <c r="I60" s="7" t="n"/>
      <c r="J60" s="27">
        <f>IF($I60="","",$I60-TODAY())</f>
        <v/>
      </c>
      <c r="K60" s="27">
        <f>IF($F60="","",IFERROR(VLOOKUP($F60,'Lists'!$A$4:$D$10,4,FALSE),""))</f>
        <v/>
      </c>
      <c r="L60" s="9">
        <f>IF(OR($I60="",$K60=""),"",$I60-$K60)</f>
        <v/>
      </c>
      <c r="M60" s="10">
        <f>IF($A60="","",IF($O60="Paid","Renewed",IF(OR($I60="",$K60=""),"",IF($J60&lt;0,"Expired",IF($J60&lt;=$K60,"Due Soon","Current")))))</f>
        <v/>
      </c>
      <c r="N60" s="11" t="n"/>
      <c r="O60" s="4" t="n"/>
      <c r="P60" s="7" t="n"/>
      <c r="Q60" s="5" t="n"/>
    </row>
    <row r="61">
      <c r="A61" s="4" t="n"/>
      <c r="B61" s="4" t="n"/>
      <c r="C61" s="5" t="n"/>
      <c r="D61" s="4" t="n"/>
      <c r="E61" s="5" t="n"/>
      <c r="F61" s="4" t="n"/>
      <c r="G61" s="4" t="n"/>
      <c r="H61" s="12">
        <f>IF($F61="","",IFERROR(VLOOKUP($F61,'Lists'!$A$4:$D$10,2,FALSE),""))</f>
        <v/>
      </c>
      <c r="I61" s="7" t="n"/>
      <c r="J61" s="28">
        <f>IF($I61="","",$I61-TODAY())</f>
        <v/>
      </c>
      <c r="K61" s="28">
        <f>IF($F61="","",IFERROR(VLOOKUP($F61,'Lists'!$A$4:$D$10,4,FALSE),""))</f>
        <v/>
      </c>
      <c r="L61" s="14">
        <f>IF(OR($I61="",$K61=""),"",$I61-$K61)</f>
        <v/>
      </c>
      <c r="M61" s="15">
        <f>IF($A61="","",IF($O61="Paid","Renewed",IF(OR($I61="",$K61=""),"",IF($J61&lt;0,"Expired",IF($J61&lt;=$K61,"Due Soon","Current")))))</f>
        <v/>
      </c>
      <c r="N61" s="11" t="n"/>
      <c r="O61" s="4" t="n"/>
      <c r="P61" s="7" t="n"/>
      <c r="Q61" s="5" t="n"/>
    </row>
    <row r="62">
      <c r="A62" s="4" t="n"/>
      <c r="B62" s="4" t="n"/>
      <c r="C62" s="5" t="n"/>
      <c r="D62" s="4" t="n"/>
      <c r="E62" s="5" t="n"/>
      <c r="F62" s="4" t="n"/>
      <c r="G62" s="4" t="n"/>
      <c r="H62" s="6">
        <f>IF($F62="","",IFERROR(VLOOKUP($F62,'Lists'!$A$4:$D$10,2,FALSE),""))</f>
        <v/>
      </c>
      <c r="I62" s="7" t="n"/>
      <c r="J62" s="27">
        <f>IF($I62="","",$I62-TODAY())</f>
        <v/>
      </c>
      <c r="K62" s="27">
        <f>IF($F62="","",IFERROR(VLOOKUP($F62,'Lists'!$A$4:$D$10,4,FALSE),""))</f>
        <v/>
      </c>
      <c r="L62" s="9">
        <f>IF(OR($I62="",$K62=""),"",$I62-$K62)</f>
        <v/>
      </c>
      <c r="M62" s="10">
        <f>IF($A62="","",IF($O62="Paid","Renewed",IF(OR($I62="",$K62=""),"",IF($J62&lt;0,"Expired",IF($J62&lt;=$K62,"Due Soon","Current")))))</f>
        <v/>
      </c>
      <c r="N62" s="11" t="n"/>
      <c r="O62" s="4" t="n"/>
      <c r="P62" s="7" t="n"/>
      <c r="Q62" s="5" t="n"/>
    </row>
    <row r="63">
      <c r="A63" s="4" t="n"/>
      <c r="B63" s="4" t="n"/>
      <c r="C63" s="5" t="n"/>
      <c r="D63" s="4" t="n"/>
      <c r="E63" s="5" t="n"/>
      <c r="F63" s="4" t="n"/>
      <c r="G63" s="4" t="n"/>
      <c r="H63" s="12">
        <f>IF($F63="","",IFERROR(VLOOKUP($F63,'Lists'!$A$4:$D$10,2,FALSE),""))</f>
        <v/>
      </c>
      <c r="I63" s="7" t="n"/>
      <c r="J63" s="28">
        <f>IF($I63="","",$I63-TODAY())</f>
        <v/>
      </c>
      <c r="K63" s="28">
        <f>IF($F63="","",IFERROR(VLOOKUP($F63,'Lists'!$A$4:$D$10,4,FALSE),""))</f>
        <v/>
      </c>
      <c r="L63" s="14">
        <f>IF(OR($I63="",$K63=""),"",$I63-$K63)</f>
        <v/>
      </c>
      <c r="M63" s="15">
        <f>IF($A63="","",IF($O63="Paid","Renewed",IF(OR($I63="",$K63=""),"",IF($J63&lt;0,"Expired",IF($J63&lt;=$K63,"Due Soon","Current")))))</f>
        <v/>
      </c>
      <c r="N63" s="11" t="n"/>
      <c r="O63" s="4" t="n"/>
      <c r="P63" s="7" t="n"/>
      <c r="Q63" s="5" t="n"/>
    </row>
    <row r="64">
      <c r="A64" s="4" t="n"/>
      <c r="B64" s="4" t="n"/>
      <c r="C64" s="5" t="n"/>
      <c r="D64" s="4" t="n"/>
      <c r="E64" s="5" t="n"/>
      <c r="F64" s="4" t="n"/>
      <c r="G64" s="4" t="n"/>
      <c r="H64" s="6">
        <f>IF($F64="","",IFERROR(VLOOKUP($F64,'Lists'!$A$4:$D$10,2,FALSE),""))</f>
        <v/>
      </c>
      <c r="I64" s="7" t="n"/>
      <c r="J64" s="27">
        <f>IF($I64="","",$I64-TODAY())</f>
        <v/>
      </c>
      <c r="K64" s="27">
        <f>IF($F64="","",IFERROR(VLOOKUP($F64,'Lists'!$A$4:$D$10,4,FALSE),""))</f>
        <v/>
      </c>
      <c r="L64" s="9">
        <f>IF(OR($I64="",$K64=""),"",$I64-$K64)</f>
        <v/>
      </c>
      <c r="M64" s="10">
        <f>IF($A64="","",IF($O64="Paid","Renewed",IF(OR($I64="",$K64=""),"",IF($J64&lt;0,"Expired",IF($J64&lt;=$K64,"Due Soon","Current")))))</f>
        <v/>
      </c>
      <c r="N64" s="11" t="n"/>
      <c r="O64" s="4" t="n"/>
      <c r="P64" s="7" t="n"/>
      <c r="Q64" s="5" t="n"/>
    </row>
    <row r="65">
      <c r="A65" s="4" t="n"/>
      <c r="B65" s="4" t="n"/>
      <c r="C65" s="5" t="n"/>
      <c r="D65" s="4" t="n"/>
      <c r="E65" s="5" t="n"/>
      <c r="F65" s="4" t="n"/>
      <c r="G65" s="4" t="n"/>
      <c r="H65" s="12">
        <f>IF($F65="","",IFERROR(VLOOKUP($F65,'Lists'!$A$4:$D$10,2,FALSE),""))</f>
        <v/>
      </c>
      <c r="I65" s="7" t="n"/>
      <c r="J65" s="28">
        <f>IF($I65="","",$I65-TODAY())</f>
        <v/>
      </c>
      <c r="K65" s="28">
        <f>IF($F65="","",IFERROR(VLOOKUP($F65,'Lists'!$A$4:$D$10,4,FALSE),""))</f>
        <v/>
      </c>
      <c r="L65" s="14">
        <f>IF(OR($I65="",$K65=""),"",$I65-$K65)</f>
        <v/>
      </c>
      <c r="M65" s="15">
        <f>IF($A65="","",IF($O65="Paid","Renewed",IF(OR($I65="",$K65=""),"",IF($J65&lt;0,"Expired",IF($J65&lt;=$K65,"Due Soon","Current")))))</f>
        <v/>
      </c>
      <c r="N65" s="11" t="n"/>
      <c r="O65" s="4" t="n"/>
      <c r="P65" s="7" t="n"/>
      <c r="Q65" s="5" t="n"/>
    </row>
    <row r="66">
      <c r="A66" s="4" t="n"/>
      <c r="B66" s="4" t="n"/>
      <c r="C66" s="5" t="n"/>
      <c r="D66" s="4" t="n"/>
      <c r="E66" s="5" t="n"/>
      <c r="F66" s="4" t="n"/>
      <c r="G66" s="4" t="n"/>
      <c r="H66" s="6">
        <f>IF($F66="","",IFERROR(VLOOKUP($F66,'Lists'!$A$4:$D$10,2,FALSE),""))</f>
        <v/>
      </c>
      <c r="I66" s="7" t="n"/>
      <c r="J66" s="27">
        <f>IF($I66="","",$I66-TODAY())</f>
        <v/>
      </c>
      <c r="K66" s="27">
        <f>IF($F66="","",IFERROR(VLOOKUP($F66,'Lists'!$A$4:$D$10,4,FALSE),""))</f>
        <v/>
      </c>
      <c r="L66" s="9">
        <f>IF(OR($I66="",$K66=""),"",$I66-$K66)</f>
        <v/>
      </c>
      <c r="M66" s="10">
        <f>IF($A66="","",IF($O66="Paid","Renewed",IF(OR($I66="",$K66=""),"",IF($J66&lt;0,"Expired",IF($J66&lt;=$K66,"Due Soon","Current")))))</f>
        <v/>
      </c>
      <c r="N66" s="11" t="n"/>
      <c r="O66" s="4" t="n"/>
      <c r="P66" s="7" t="n"/>
      <c r="Q66" s="5" t="n"/>
    </row>
    <row r="67">
      <c r="A67" s="4" t="n"/>
      <c r="B67" s="4" t="n"/>
      <c r="C67" s="5" t="n"/>
      <c r="D67" s="4" t="n"/>
      <c r="E67" s="5" t="n"/>
      <c r="F67" s="4" t="n"/>
      <c r="G67" s="4" t="n"/>
      <c r="H67" s="12">
        <f>IF($F67="","",IFERROR(VLOOKUP($F67,'Lists'!$A$4:$D$10,2,FALSE),""))</f>
        <v/>
      </c>
      <c r="I67" s="7" t="n"/>
      <c r="J67" s="28">
        <f>IF($I67="","",$I67-TODAY())</f>
        <v/>
      </c>
      <c r="K67" s="28">
        <f>IF($F67="","",IFERROR(VLOOKUP($F67,'Lists'!$A$4:$D$10,4,FALSE),""))</f>
        <v/>
      </c>
      <c r="L67" s="14">
        <f>IF(OR($I67="",$K67=""),"",$I67-$K67)</f>
        <v/>
      </c>
      <c r="M67" s="15">
        <f>IF($A67="","",IF($O67="Paid","Renewed",IF(OR($I67="",$K67=""),"",IF($J67&lt;0,"Expired",IF($J67&lt;=$K67,"Due Soon","Current")))))</f>
        <v/>
      </c>
      <c r="N67" s="11" t="n"/>
      <c r="O67" s="4" t="n"/>
      <c r="P67" s="7" t="n"/>
      <c r="Q67" s="5" t="n"/>
    </row>
    <row r="68">
      <c r="A68" s="4" t="n"/>
      <c r="B68" s="4" t="n"/>
      <c r="C68" s="5" t="n"/>
      <c r="D68" s="4" t="n"/>
      <c r="E68" s="5" t="n"/>
      <c r="F68" s="4" t="n"/>
      <c r="G68" s="4" t="n"/>
      <c r="H68" s="6">
        <f>IF($F68="","",IFERROR(VLOOKUP($F68,'Lists'!$A$4:$D$10,2,FALSE),""))</f>
        <v/>
      </c>
      <c r="I68" s="7" t="n"/>
      <c r="J68" s="27">
        <f>IF($I68="","",$I68-TODAY())</f>
        <v/>
      </c>
      <c r="K68" s="27">
        <f>IF($F68="","",IFERROR(VLOOKUP($F68,'Lists'!$A$4:$D$10,4,FALSE),""))</f>
        <v/>
      </c>
      <c r="L68" s="9">
        <f>IF(OR($I68="",$K68=""),"",$I68-$K68)</f>
        <v/>
      </c>
      <c r="M68" s="10">
        <f>IF($A68="","",IF($O68="Paid","Renewed",IF(OR($I68="",$K68=""),"",IF($J68&lt;0,"Expired",IF($J68&lt;=$K68,"Due Soon","Current")))))</f>
        <v/>
      </c>
      <c r="N68" s="11" t="n"/>
      <c r="O68" s="4" t="n"/>
      <c r="P68" s="7" t="n"/>
      <c r="Q68" s="5" t="n"/>
    </row>
    <row r="69">
      <c r="A69" s="4" t="n"/>
      <c r="B69" s="4" t="n"/>
      <c r="C69" s="5" t="n"/>
      <c r="D69" s="4" t="n"/>
      <c r="E69" s="5" t="n"/>
      <c r="F69" s="4" t="n"/>
      <c r="G69" s="4" t="n"/>
      <c r="H69" s="12">
        <f>IF($F69="","",IFERROR(VLOOKUP($F69,'Lists'!$A$4:$D$10,2,FALSE),""))</f>
        <v/>
      </c>
      <c r="I69" s="7" t="n"/>
      <c r="J69" s="28">
        <f>IF($I69="","",$I69-TODAY())</f>
        <v/>
      </c>
      <c r="K69" s="28">
        <f>IF($F69="","",IFERROR(VLOOKUP($F69,'Lists'!$A$4:$D$10,4,FALSE),""))</f>
        <v/>
      </c>
      <c r="L69" s="14">
        <f>IF(OR($I69="",$K69=""),"",$I69-$K69)</f>
        <v/>
      </c>
      <c r="M69" s="15">
        <f>IF($A69="","",IF($O69="Paid","Renewed",IF(OR($I69="",$K69=""),"",IF($J69&lt;0,"Expired",IF($J69&lt;=$K69,"Due Soon","Current")))))</f>
        <v/>
      </c>
      <c r="N69" s="11" t="n"/>
      <c r="O69" s="4" t="n"/>
      <c r="P69" s="7" t="n"/>
      <c r="Q69" s="5" t="n"/>
    </row>
    <row r="70">
      <c r="A70" s="4" t="n"/>
      <c r="B70" s="4" t="n"/>
      <c r="C70" s="5" t="n"/>
      <c r="D70" s="4" t="n"/>
      <c r="E70" s="5" t="n"/>
      <c r="F70" s="4" t="n"/>
      <c r="G70" s="4" t="n"/>
      <c r="H70" s="6">
        <f>IF($F70="","",IFERROR(VLOOKUP($F70,'Lists'!$A$4:$D$10,2,FALSE),""))</f>
        <v/>
      </c>
      <c r="I70" s="7" t="n"/>
      <c r="J70" s="27">
        <f>IF($I70="","",$I70-TODAY())</f>
        <v/>
      </c>
      <c r="K70" s="27">
        <f>IF($F70="","",IFERROR(VLOOKUP($F70,'Lists'!$A$4:$D$10,4,FALSE),""))</f>
        <v/>
      </c>
      <c r="L70" s="9">
        <f>IF(OR($I70="",$K70=""),"",$I70-$K70)</f>
        <v/>
      </c>
      <c r="M70" s="10">
        <f>IF($A70="","",IF($O70="Paid","Renewed",IF(OR($I70="",$K70=""),"",IF($J70&lt;0,"Expired",IF($J70&lt;=$K70,"Due Soon","Current")))))</f>
        <v/>
      </c>
      <c r="N70" s="11" t="n"/>
      <c r="O70" s="4" t="n"/>
      <c r="P70" s="7" t="n"/>
      <c r="Q70" s="5" t="n"/>
    </row>
    <row r="71">
      <c r="A71" s="4" t="n"/>
      <c r="B71" s="4" t="n"/>
      <c r="C71" s="5" t="n"/>
      <c r="D71" s="4" t="n"/>
      <c r="E71" s="5" t="n"/>
      <c r="F71" s="4" t="n"/>
      <c r="G71" s="4" t="n"/>
      <c r="H71" s="12">
        <f>IF($F71="","",IFERROR(VLOOKUP($F71,'Lists'!$A$4:$D$10,2,FALSE),""))</f>
        <v/>
      </c>
      <c r="I71" s="7" t="n"/>
      <c r="J71" s="28">
        <f>IF($I71="","",$I71-TODAY())</f>
        <v/>
      </c>
      <c r="K71" s="28">
        <f>IF($F71="","",IFERROR(VLOOKUP($F71,'Lists'!$A$4:$D$10,4,FALSE),""))</f>
        <v/>
      </c>
      <c r="L71" s="14">
        <f>IF(OR($I71="",$K71=""),"",$I71-$K71)</f>
        <v/>
      </c>
      <c r="M71" s="15">
        <f>IF($A71="","",IF($O71="Paid","Renewed",IF(OR($I71="",$K71=""),"",IF($J71&lt;0,"Expired",IF($J71&lt;=$K71,"Due Soon","Current")))))</f>
        <v/>
      </c>
      <c r="N71" s="11" t="n"/>
      <c r="O71" s="4" t="n"/>
      <c r="P71" s="7" t="n"/>
      <c r="Q71" s="5" t="n"/>
    </row>
    <row r="72">
      <c r="A72" s="4" t="n"/>
      <c r="B72" s="4" t="n"/>
      <c r="C72" s="5" t="n"/>
      <c r="D72" s="4" t="n"/>
      <c r="E72" s="5" t="n"/>
      <c r="F72" s="4" t="n"/>
      <c r="G72" s="4" t="n"/>
      <c r="H72" s="6">
        <f>IF($F72="","",IFERROR(VLOOKUP($F72,'Lists'!$A$4:$D$10,2,FALSE),""))</f>
        <v/>
      </c>
      <c r="I72" s="7" t="n"/>
      <c r="J72" s="27">
        <f>IF($I72="","",$I72-TODAY())</f>
        <v/>
      </c>
      <c r="K72" s="27">
        <f>IF($F72="","",IFERROR(VLOOKUP($F72,'Lists'!$A$4:$D$10,4,FALSE),""))</f>
        <v/>
      </c>
      <c r="L72" s="9">
        <f>IF(OR($I72="",$K72=""),"",$I72-$K72)</f>
        <v/>
      </c>
      <c r="M72" s="10">
        <f>IF($A72="","",IF($O72="Paid","Renewed",IF(OR($I72="",$K72=""),"",IF($J72&lt;0,"Expired",IF($J72&lt;=$K72,"Due Soon","Current")))))</f>
        <v/>
      </c>
      <c r="N72" s="11" t="n"/>
      <c r="O72" s="4" t="n"/>
      <c r="P72" s="7" t="n"/>
      <c r="Q72" s="5" t="n"/>
    </row>
    <row r="73">
      <c r="A73" s="4" t="n"/>
      <c r="B73" s="4" t="n"/>
      <c r="C73" s="5" t="n"/>
      <c r="D73" s="4" t="n"/>
      <c r="E73" s="5" t="n"/>
      <c r="F73" s="4" t="n"/>
      <c r="G73" s="4" t="n"/>
      <c r="H73" s="12">
        <f>IF($F73="","",IFERROR(VLOOKUP($F73,'Lists'!$A$4:$D$10,2,FALSE),""))</f>
        <v/>
      </c>
      <c r="I73" s="7" t="n"/>
      <c r="J73" s="28">
        <f>IF($I73="","",$I73-TODAY())</f>
        <v/>
      </c>
      <c r="K73" s="28">
        <f>IF($F73="","",IFERROR(VLOOKUP($F73,'Lists'!$A$4:$D$10,4,FALSE),""))</f>
        <v/>
      </c>
      <c r="L73" s="14">
        <f>IF(OR($I73="",$K73=""),"",$I73-$K73)</f>
        <v/>
      </c>
      <c r="M73" s="15">
        <f>IF($A73="","",IF($O73="Paid","Renewed",IF(OR($I73="",$K73=""),"",IF($J73&lt;0,"Expired",IF($J73&lt;=$K73,"Due Soon","Current")))))</f>
        <v/>
      </c>
      <c r="N73" s="11" t="n"/>
      <c r="O73" s="4" t="n"/>
      <c r="P73" s="7" t="n"/>
      <c r="Q73" s="5" t="n"/>
    </row>
    <row r="74">
      <c r="A74" s="4" t="n"/>
      <c r="B74" s="4" t="n"/>
      <c r="C74" s="5" t="n"/>
      <c r="D74" s="4" t="n"/>
      <c r="E74" s="5" t="n"/>
      <c r="F74" s="4" t="n"/>
      <c r="G74" s="4" t="n"/>
      <c r="H74" s="6">
        <f>IF($F74="","",IFERROR(VLOOKUP($F74,'Lists'!$A$4:$D$10,2,FALSE),""))</f>
        <v/>
      </c>
      <c r="I74" s="7" t="n"/>
      <c r="J74" s="27">
        <f>IF($I74="","",$I74-TODAY())</f>
        <v/>
      </c>
      <c r="K74" s="27">
        <f>IF($F74="","",IFERROR(VLOOKUP($F74,'Lists'!$A$4:$D$10,4,FALSE),""))</f>
        <v/>
      </c>
      <c r="L74" s="9">
        <f>IF(OR($I74="",$K74=""),"",$I74-$K74)</f>
        <v/>
      </c>
      <c r="M74" s="10">
        <f>IF($A74="","",IF($O74="Paid","Renewed",IF(OR($I74="",$K74=""),"",IF($J74&lt;0,"Expired",IF($J74&lt;=$K74,"Due Soon","Current")))))</f>
        <v/>
      </c>
      <c r="N74" s="11" t="n"/>
      <c r="O74" s="4" t="n"/>
      <c r="P74" s="7" t="n"/>
      <c r="Q74" s="5" t="n"/>
    </row>
    <row r="75">
      <c r="A75" s="4" t="n"/>
      <c r="B75" s="4" t="n"/>
      <c r="C75" s="5" t="n"/>
      <c r="D75" s="4" t="n"/>
      <c r="E75" s="5" t="n"/>
      <c r="F75" s="4" t="n"/>
      <c r="G75" s="4" t="n"/>
      <c r="H75" s="12">
        <f>IF($F75="","",IFERROR(VLOOKUP($F75,'Lists'!$A$4:$D$10,2,FALSE),""))</f>
        <v/>
      </c>
      <c r="I75" s="7" t="n"/>
      <c r="J75" s="28">
        <f>IF($I75="","",$I75-TODAY())</f>
        <v/>
      </c>
      <c r="K75" s="28">
        <f>IF($F75="","",IFERROR(VLOOKUP($F75,'Lists'!$A$4:$D$10,4,FALSE),""))</f>
        <v/>
      </c>
      <c r="L75" s="14">
        <f>IF(OR($I75="",$K75=""),"",$I75-$K75)</f>
        <v/>
      </c>
      <c r="M75" s="15">
        <f>IF($A75="","",IF($O75="Paid","Renewed",IF(OR($I75="",$K75=""),"",IF($J75&lt;0,"Expired",IF($J75&lt;=$K75,"Due Soon","Current")))))</f>
        <v/>
      </c>
      <c r="N75" s="11" t="n"/>
      <c r="O75" s="4" t="n"/>
      <c r="P75" s="7" t="n"/>
      <c r="Q75" s="5" t="n"/>
    </row>
    <row r="76">
      <c r="A76" s="4" t="n"/>
      <c r="B76" s="4" t="n"/>
      <c r="C76" s="5" t="n"/>
      <c r="D76" s="4" t="n"/>
      <c r="E76" s="5" t="n"/>
      <c r="F76" s="4" t="n"/>
      <c r="G76" s="4" t="n"/>
      <c r="H76" s="6">
        <f>IF($F76="","",IFERROR(VLOOKUP($F76,'Lists'!$A$4:$D$10,2,FALSE),""))</f>
        <v/>
      </c>
      <c r="I76" s="7" t="n"/>
      <c r="J76" s="27">
        <f>IF($I76="","",$I76-TODAY())</f>
        <v/>
      </c>
      <c r="K76" s="27">
        <f>IF($F76="","",IFERROR(VLOOKUP($F76,'Lists'!$A$4:$D$10,4,FALSE),""))</f>
        <v/>
      </c>
      <c r="L76" s="9">
        <f>IF(OR($I76="",$K76=""),"",$I76-$K76)</f>
        <v/>
      </c>
      <c r="M76" s="10">
        <f>IF($A76="","",IF($O76="Paid","Renewed",IF(OR($I76="",$K76=""),"",IF($J76&lt;0,"Expired",IF($J76&lt;=$K76,"Due Soon","Current")))))</f>
        <v/>
      </c>
      <c r="N76" s="11" t="n"/>
      <c r="O76" s="4" t="n"/>
      <c r="P76" s="7" t="n"/>
      <c r="Q76" s="5" t="n"/>
    </row>
    <row r="77">
      <c r="A77" s="4" t="n"/>
      <c r="B77" s="4" t="n"/>
      <c r="C77" s="5" t="n"/>
      <c r="D77" s="4" t="n"/>
      <c r="E77" s="5" t="n"/>
      <c r="F77" s="4" t="n"/>
      <c r="G77" s="4" t="n"/>
      <c r="H77" s="12">
        <f>IF($F77="","",IFERROR(VLOOKUP($F77,'Lists'!$A$4:$D$10,2,FALSE),""))</f>
        <v/>
      </c>
      <c r="I77" s="7" t="n"/>
      <c r="J77" s="28">
        <f>IF($I77="","",$I77-TODAY())</f>
        <v/>
      </c>
      <c r="K77" s="28">
        <f>IF($F77="","",IFERROR(VLOOKUP($F77,'Lists'!$A$4:$D$10,4,FALSE),""))</f>
        <v/>
      </c>
      <c r="L77" s="14">
        <f>IF(OR($I77="",$K77=""),"",$I77-$K77)</f>
        <v/>
      </c>
      <c r="M77" s="15">
        <f>IF($A77="","",IF($O77="Paid","Renewed",IF(OR($I77="",$K77=""),"",IF($J77&lt;0,"Expired",IF($J77&lt;=$K77,"Due Soon","Current")))))</f>
        <v/>
      </c>
      <c r="N77" s="11" t="n"/>
      <c r="O77" s="4" t="n"/>
      <c r="P77" s="7" t="n"/>
      <c r="Q77" s="5" t="n"/>
    </row>
    <row r="78">
      <c r="A78" s="4" t="n"/>
      <c r="B78" s="4" t="n"/>
      <c r="C78" s="5" t="n"/>
      <c r="D78" s="4" t="n"/>
      <c r="E78" s="5" t="n"/>
      <c r="F78" s="4" t="n"/>
      <c r="G78" s="4" t="n"/>
      <c r="H78" s="6">
        <f>IF($F78="","",IFERROR(VLOOKUP($F78,'Lists'!$A$4:$D$10,2,FALSE),""))</f>
        <v/>
      </c>
      <c r="I78" s="7" t="n"/>
      <c r="J78" s="27">
        <f>IF($I78="","",$I78-TODAY())</f>
        <v/>
      </c>
      <c r="K78" s="27">
        <f>IF($F78="","",IFERROR(VLOOKUP($F78,'Lists'!$A$4:$D$10,4,FALSE),""))</f>
        <v/>
      </c>
      <c r="L78" s="9">
        <f>IF(OR($I78="",$K78=""),"",$I78-$K78)</f>
        <v/>
      </c>
      <c r="M78" s="10">
        <f>IF($A78="","",IF($O78="Paid","Renewed",IF(OR($I78="",$K78=""),"",IF($J78&lt;0,"Expired",IF($J78&lt;=$K78,"Due Soon","Current")))))</f>
        <v/>
      </c>
      <c r="N78" s="11" t="n"/>
      <c r="O78" s="4" t="n"/>
      <c r="P78" s="7" t="n"/>
      <c r="Q78" s="5" t="n"/>
    </row>
    <row r="79">
      <c r="A79" s="4" t="n"/>
      <c r="B79" s="4" t="n"/>
      <c r="C79" s="5" t="n"/>
      <c r="D79" s="4" t="n"/>
      <c r="E79" s="5" t="n"/>
      <c r="F79" s="4" t="n"/>
      <c r="G79" s="4" t="n"/>
      <c r="H79" s="12">
        <f>IF($F79="","",IFERROR(VLOOKUP($F79,'Lists'!$A$4:$D$10,2,FALSE),""))</f>
        <v/>
      </c>
      <c r="I79" s="7" t="n"/>
      <c r="J79" s="28">
        <f>IF($I79="","",$I79-TODAY())</f>
        <v/>
      </c>
      <c r="K79" s="28">
        <f>IF($F79="","",IFERROR(VLOOKUP($F79,'Lists'!$A$4:$D$10,4,FALSE),""))</f>
        <v/>
      </c>
      <c r="L79" s="14">
        <f>IF(OR($I79="",$K79=""),"",$I79-$K79)</f>
        <v/>
      </c>
      <c r="M79" s="15">
        <f>IF($A79="","",IF($O79="Paid","Renewed",IF(OR($I79="",$K79=""),"",IF($J79&lt;0,"Expired",IF($J79&lt;=$K79,"Due Soon","Current")))))</f>
        <v/>
      </c>
      <c r="N79" s="11" t="n"/>
      <c r="O79" s="4" t="n"/>
      <c r="P79" s="7" t="n"/>
      <c r="Q79" s="5" t="n"/>
    </row>
    <row r="80">
      <c r="A80" s="4" t="n"/>
      <c r="B80" s="4" t="n"/>
      <c r="C80" s="5" t="n"/>
      <c r="D80" s="4" t="n"/>
      <c r="E80" s="5" t="n"/>
      <c r="F80" s="4" t="n"/>
      <c r="G80" s="4" t="n"/>
      <c r="H80" s="6">
        <f>IF($F80="","",IFERROR(VLOOKUP($F80,'Lists'!$A$4:$D$10,2,FALSE),""))</f>
        <v/>
      </c>
      <c r="I80" s="7" t="n"/>
      <c r="J80" s="27">
        <f>IF($I80="","",$I80-TODAY())</f>
        <v/>
      </c>
      <c r="K80" s="27">
        <f>IF($F80="","",IFERROR(VLOOKUP($F80,'Lists'!$A$4:$D$10,4,FALSE),""))</f>
        <v/>
      </c>
      <c r="L80" s="9">
        <f>IF(OR($I80="",$K80=""),"",$I80-$K80)</f>
        <v/>
      </c>
      <c r="M80" s="10">
        <f>IF($A80="","",IF($O80="Paid","Renewed",IF(OR($I80="",$K80=""),"",IF($J80&lt;0,"Expired",IF($J80&lt;=$K80,"Due Soon","Current")))))</f>
        <v/>
      </c>
      <c r="N80" s="11" t="n"/>
      <c r="O80" s="4" t="n"/>
      <c r="P80" s="7" t="n"/>
      <c r="Q80" s="5" t="n"/>
    </row>
    <row r="81">
      <c r="A81" s="4" t="n"/>
      <c r="B81" s="4" t="n"/>
      <c r="C81" s="5" t="n"/>
      <c r="D81" s="4" t="n"/>
      <c r="E81" s="5" t="n"/>
      <c r="F81" s="4" t="n"/>
      <c r="G81" s="4" t="n"/>
      <c r="H81" s="12">
        <f>IF($F81="","",IFERROR(VLOOKUP($F81,'Lists'!$A$4:$D$10,2,FALSE),""))</f>
        <v/>
      </c>
      <c r="I81" s="7" t="n"/>
      <c r="J81" s="28">
        <f>IF($I81="","",$I81-TODAY())</f>
        <v/>
      </c>
      <c r="K81" s="28">
        <f>IF($F81="","",IFERROR(VLOOKUP($F81,'Lists'!$A$4:$D$10,4,FALSE),""))</f>
        <v/>
      </c>
      <c r="L81" s="14">
        <f>IF(OR($I81="",$K81=""),"",$I81-$K81)</f>
        <v/>
      </c>
      <c r="M81" s="15">
        <f>IF($A81="","",IF($O81="Paid","Renewed",IF(OR($I81="",$K81=""),"",IF($J81&lt;0,"Expired",IF($J81&lt;=$K81,"Due Soon","Current")))))</f>
        <v/>
      </c>
      <c r="N81" s="11" t="n"/>
      <c r="O81" s="4" t="n"/>
      <c r="P81" s="7" t="n"/>
      <c r="Q81" s="5" t="n"/>
    </row>
    <row r="82">
      <c r="A82" s="4" t="n"/>
      <c r="B82" s="4" t="n"/>
      <c r="C82" s="5" t="n"/>
      <c r="D82" s="4" t="n"/>
      <c r="E82" s="5" t="n"/>
      <c r="F82" s="4" t="n"/>
      <c r="G82" s="4" t="n"/>
      <c r="H82" s="6">
        <f>IF($F82="","",IFERROR(VLOOKUP($F82,'Lists'!$A$4:$D$10,2,FALSE),""))</f>
        <v/>
      </c>
      <c r="I82" s="7" t="n"/>
      <c r="J82" s="27">
        <f>IF($I82="","",$I82-TODAY())</f>
        <v/>
      </c>
      <c r="K82" s="27">
        <f>IF($F82="","",IFERROR(VLOOKUP($F82,'Lists'!$A$4:$D$10,4,FALSE),""))</f>
        <v/>
      </c>
      <c r="L82" s="9">
        <f>IF(OR($I82="",$K82=""),"",$I82-$K82)</f>
        <v/>
      </c>
      <c r="M82" s="10">
        <f>IF($A82="","",IF($O82="Paid","Renewed",IF(OR($I82="",$K82=""),"",IF($J82&lt;0,"Expired",IF($J82&lt;=$K82,"Due Soon","Current")))))</f>
        <v/>
      </c>
      <c r="N82" s="11" t="n"/>
      <c r="O82" s="4" t="n"/>
      <c r="P82" s="7" t="n"/>
      <c r="Q82" s="5" t="n"/>
    </row>
    <row r="83">
      <c r="A83" s="4" t="n"/>
      <c r="B83" s="4" t="n"/>
      <c r="C83" s="5" t="n"/>
      <c r="D83" s="4" t="n"/>
      <c r="E83" s="5" t="n"/>
      <c r="F83" s="4" t="n"/>
      <c r="G83" s="4" t="n"/>
      <c r="H83" s="12">
        <f>IF($F83="","",IFERROR(VLOOKUP($F83,'Lists'!$A$4:$D$10,2,FALSE),""))</f>
        <v/>
      </c>
      <c r="I83" s="7" t="n"/>
      <c r="J83" s="28">
        <f>IF($I83="","",$I83-TODAY())</f>
        <v/>
      </c>
      <c r="K83" s="28">
        <f>IF($F83="","",IFERROR(VLOOKUP($F83,'Lists'!$A$4:$D$10,4,FALSE),""))</f>
        <v/>
      </c>
      <c r="L83" s="14">
        <f>IF(OR($I83="",$K83=""),"",$I83-$K83)</f>
        <v/>
      </c>
      <c r="M83" s="15">
        <f>IF($A83="","",IF($O83="Paid","Renewed",IF(OR($I83="",$K83=""),"",IF($J83&lt;0,"Expired",IF($J83&lt;=$K83,"Due Soon","Current")))))</f>
        <v/>
      </c>
      <c r="N83" s="11" t="n"/>
      <c r="O83" s="4" t="n"/>
      <c r="P83" s="7" t="n"/>
      <c r="Q83" s="5" t="n"/>
    </row>
    <row r="84">
      <c r="A84" s="4" t="n"/>
      <c r="B84" s="4" t="n"/>
      <c r="C84" s="5" t="n"/>
      <c r="D84" s="4" t="n"/>
      <c r="E84" s="5" t="n"/>
      <c r="F84" s="4" t="n"/>
      <c r="G84" s="4" t="n"/>
      <c r="H84" s="6">
        <f>IF($F84="","",IFERROR(VLOOKUP($F84,'Lists'!$A$4:$D$10,2,FALSE),""))</f>
        <v/>
      </c>
      <c r="I84" s="7" t="n"/>
      <c r="J84" s="27">
        <f>IF($I84="","",$I84-TODAY())</f>
        <v/>
      </c>
      <c r="K84" s="27">
        <f>IF($F84="","",IFERROR(VLOOKUP($F84,'Lists'!$A$4:$D$10,4,FALSE),""))</f>
        <v/>
      </c>
      <c r="L84" s="9">
        <f>IF(OR($I84="",$K84=""),"",$I84-$K84)</f>
        <v/>
      </c>
      <c r="M84" s="10">
        <f>IF($A84="","",IF($O84="Paid","Renewed",IF(OR($I84="",$K84=""),"",IF($J84&lt;0,"Expired",IF($J84&lt;=$K84,"Due Soon","Current")))))</f>
        <v/>
      </c>
      <c r="N84" s="11" t="n"/>
      <c r="O84" s="4" t="n"/>
      <c r="P84" s="7" t="n"/>
      <c r="Q84" s="5" t="n"/>
    </row>
    <row r="85">
      <c r="A85" s="4" t="n"/>
      <c r="B85" s="4" t="n"/>
      <c r="C85" s="5" t="n"/>
      <c r="D85" s="4" t="n"/>
      <c r="E85" s="5" t="n"/>
      <c r="F85" s="4" t="n"/>
      <c r="G85" s="4" t="n"/>
      <c r="H85" s="12">
        <f>IF($F85="","",IFERROR(VLOOKUP($F85,'Lists'!$A$4:$D$10,2,FALSE),""))</f>
        <v/>
      </c>
      <c r="I85" s="7" t="n"/>
      <c r="J85" s="28">
        <f>IF($I85="","",$I85-TODAY())</f>
        <v/>
      </c>
      <c r="K85" s="28">
        <f>IF($F85="","",IFERROR(VLOOKUP($F85,'Lists'!$A$4:$D$10,4,FALSE),""))</f>
        <v/>
      </c>
      <c r="L85" s="14">
        <f>IF(OR($I85="",$K85=""),"",$I85-$K85)</f>
        <v/>
      </c>
      <c r="M85" s="15">
        <f>IF($A85="","",IF($O85="Paid","Renewed",IF(OR($I85="",$K85=""),"",IF($J85&lt;0,"Expired",IF($J85&lt;=$K85,"Due Soon","Current")))))</f>
        <v/>
      </c>
      <c r="N85" s="11" t="n"/>
      <c r="O85" s="4" t="n"/>
      <c r="P85" s="7" t="n"/>
      <c r="Q85" s="5" t="n"/>
    </row>
    <row r="86">
      <c r="A86" s="4" t="n"/>
      <c r="B86" s="4" t="n"/>
      <c r="C86" s="5" t="n"/>
      <c r="D86" s="4" t="n"/>
      <c r="E86" s="5" t="n"/>
      <c r="F86" s="4" t="n"/>
      <c r="G86" s="4" t="n"/>
      <c r="H86" s="6">
        <f>IF($F86="","",IFERROR(VLOOKUP($F86,'Lists'!$A$4:$D$10,2,FALSE),""))</f>
        <v/>
      </c>
      <c r="I86" s="7" t="n"/>
      <c r="J86" s="27">
        <f>IF($I86="","",$I86-TODAY())</f>
        <v/>
      </c>
      <c r="K86" s="27">
        <f>IF($F86="","",IFERROR(VLOOKUP($F86,'Lists'!$A$4:$D$10,4,FALSE),""))</f>
        <v/>
      </c>
      <c r="L86" s="9">
        <f>IF(OR($I86="",$K86=""),"",$I86-$K86)</f>
        <v/>
      </c>
      <c r="M86" s="10">
        <f>IF($A86="","",IF($O86="Paid","Renewed",IF(OR($I86="",$K86=""),"",IF($J86&lt;0,"Expired",IF($J86&lt;=$K86,"Due Soon","Current")))))</f>
        <v/>
      </c>
      <c r="N86" s="11" t="n"/>
      <c r="O86" s="4" t="n"/>
      <c r="P86" s="7" t="n"/>
      <c r="Q86" s="5" t="n"/>
    </row>
    <row r="87">
      <c r="A87" s="4" t="n"/>
      <c r="B87" s="4" t="n"/>
      <c r="C87" s="5" t="n"/>
      <c r="D87" s="4" t="n"/>
      <c r="E87" s="5" t="n"/>
      <c r="F87" s="4" t="n"/>
      <c r="G87" s="4" t="n"/>
      <c r="H87" s="12">
        <f>IF($F87="","",IFERROR(VLOOKUP($F87,'Lists'!$A$4:$D$10,2,FALSE),""))</f>
        <v/>
      </c>
      <c r="I87" s="7" t="n"/>
      <c r="J87" s="28">
        <f>IF($I87="","",$I87-TODAY())</f>
        <v/>
      </c>
      <c r="K87" s="28">
        <f>IF($F87="","",IFERROR(VLOOKUP($F87,'Lists'!$A$4:$D$10,4,FALSE),""))</f>
        <v/>
      </c>
      <c r="L87" s="14">
        <f>IF(OR($I87="",$K87=""),"",$I87-$K87)</f>
        <v/>
      </c>
      <c r="M87" s="15">
        <f>IF($A87="","",IF($O87="Paid","Renewed",IF(OR($I87="",$K87=""),"",IF($J87&lt;0,"Expired",IF($J87&lt;=$K87,"Due Soon","Current")))))</f>
        <v/>
      </c>
      <c r="N87" s="11" t="n"/>
      <c r="O87" s="4" t="n"/>
      <c r="P87" s="7" t="n"/>
      <c r="Q87" s="5" t="n"/>
    </row>
    <row r="88">
      <c r="A88" s="4" t="n"/>
      <c r="B88" s="4" t="n"/>
      <c r="C88" s="5" t="n"/>
      <c r="D88" s="4" t="n"/>
      <c r="E88" s="5" t="n"/>
      <c r="F88" s="4" t="n"/>
      <c r="G88" s="4" t="n"/>
      <c r="H88" s="6">
        <f>IF($F88="","",IFERROR(VLOOKUP($F88,'Lists'!$A$4:$D$10,2,FALSE),""))</f>
        <v/>
      </c>
      <c r="I88" s="7" t="n"/>
      <c r="J88" s="27">
        <f>IF($I88="","",$I88-TODAY())</f>
        <v/>
      </c>
      <c r="K88" s="27">
        <f>IF($F88="","",IFERROR(VLOOKUP($F88,'Lists'!$A$4:$D$10,4,FALSE),""))</f>
        <v/>
      </c>
      <c r="L88" s="9">
        <f>IF(OR($I88="",$K88=""),"",$I88-$K88)</f>
        <v/>
      </c>
      <c r="M88" s="10">
        <f>IF($A88="","",IF($O88="Paid","Renewed",IF(OR($I88="",$K88=""),"",IF($J88&lt;0,"Expired",IF($J88&lt;=$K88,"Due Soon","Current")))))</f>
        <v/>
      </c>
      <c r="N88" s="11" t="n"/>
      <c r="O88" s="4" t="n"/>
      <c r="P88" s="7" t="n"/>
      <c r="Q88" s="5" t="n"/>
    </row>
    <row r="89">
      <c r="A89" s="4" t="n"/>
      <c r="B89" s="4" t="n"/>
      <c r="C89" s="5" t="n"/>
      <c r="D89" s="4" t="n"/>
      <c r="E89" s="5" t="n"/>
      <c r="F89" s="4" t="n"/>
      <c r="G89" s="4" t="n"/>
      <c r="H89" s="12">
        <f>IF($F89="","",IFERROR(VLOOKUP($F89,'Lists'!$A$4:$D$10,2,FALSE),""))</f>
        <v/>
      </c>
      <c r="I89" s="7" t="n"/>
      <c r="J89" s="28">
        <f>IF($I89="","",$I89-TODAY())</f>
        <v/>
      </c>
      <c r="K89" s="28">
        <f>IF($F89="","",IFERROR(VLOOKUP($F89,'Lists'!$A$4:$D$10,4,FALSE),""))</f>
        <v/>
      </c>
      <c r="L89" s="14">
        <f>IF(OR($I89="",$K89=""),"",$I89-$K89)</f>
        <v/>
      </c>
      <c r="M89" s="15">
        <f>IF($A89="","",IF($O89="Paid","Renewed",IF(OR($I89="",$K89=""),"",IF($J89&lt;0,"Expired",IF($J89&lt;=$K89,"Due Soon","Current")))))</f>
        <v/>
      </c>
      <c r="N89" s="11" t="n"/>
      <c r="O89" s="4" t="n"/>
      <c r="P89" s="7" t="n"/>
      <c r="Q89" s="5" t="n"/>
    </row>
    <row r="90">
      <c r="A90" s="4" t="n"/>
      <c r="B90" s="4" t="n"/>
      <c r="C90" s="5" t="n"/>
      <c r="D90" s="4" t="n"/>
      <c r="E90" s="5" t="n"/>
      <c r="F90" s="4" t="n"/>
      <c r="G90" s="4" t="n"/>
      <c r="H90" s="6">
        <f>IF($F90="","",IFERROR(VLOOKUP($F90,'Lists'!$A$4:$D$10,2,FALSE),""))</f>
        <v/>
      </c>
      <c r="I90" s="7" t="n"/>
      <c r="J90" s="27">
        <f>IF($I90="","",$I90-TODAY())</f>
        <v/>
      </c>
      <c r="K90" s="27">
        <f>IF($F90="","",IFERROR(VLOOKUP($F90,'Lists'!$A$4:$D$10,4,FALSE),""))</f>
        <v/>
      </c>
      <c r="L90" s="9">
        <f>IF(OR($I90="",$K90=""),"",$I90-$K90)</f>
        <v/>
      </c>
      <c r="M90" s="10">
        <f>IF($A90="","",IF($O90="Paid","Renewed",IF(OR($I90="",$K90=""),"",IF($J90&lt;0,"Expired",IF($J90&lt;=$K90,"Due Soon","Current")))))</f>
        <v/>
      </c>
      <c r="N90" s="11" t="n"/>
      <c r="O90" s="4" t="n"/>
      <c r="P90" s="7" t="n"/>
      <c r="Q90" s="5" t="n"/>
    </row>
    <row r="91">
      <c r="A91" s="4" t="n"/>
      <c r="B91" s="4" t="n"/>
      <c r="C91" s="5" t="n"/>
      <c r="D91" s="4" t="n"/>
      <c r="E91" s="5" t="n"/>
      <c r="F91" s="4" t="n"/>
      <c r="G91" s="4" t="n"/>
      <c r="H91" s="12">
        <f>IF($F91="","",IFERROR(VLOOKUP($F91,'Lists'!$A$4:$D$10,2,FALSE),""))</f>
        <v/>
      </c>
      <c r="I91" s="7" t="n"/>
      <c r="J91" s="28">
        <f>IF($I91="","",$I91-TODAY())</f>
        <v/>
      </c>
      <c r="K91" s="28">
        <f>IF($F91="","",IFERROR(VLOOKUP($F91,'Lists'!$A$4:$D$10,4,FALSE),""))</f>
        <v/>
      </c>
      <c r="L91" s="14">
        <f>IF(OR($I91="",$K91=""),"",$I91-$K91)</f>
        <v/>
      </c>
      <c r="M91" s="15">
        <f>IF($A91="","",IF($O91="Paid","Renewed",IF(OR($I91="",$K91=""),"",IF($J91&lt;0,"Expired",IF($J91&lt;=$K91,"Due Soon","Current")))))</f>
        <v/>
      </c>
      <c r="N91" s="11" t="n"/>
      <c r="O91" s="4" t="n"/>
      <c r="P91" s="7" t="n"/>
      <c r="Q91" s="5" t="n"/>
    </row>
    <row r="92">
      <c r="A92" s="4" t="n"/>
      <c r="B92" s="4" t="n"/>
      <c r="C92" s="5" t="n"/>
      <c r="D92" s="4" t="n"/>
      <c r="E92" s="5" t="n"/>
      <c r="F92" s="4" t="n"/>
      <c r="G92" s="4" t="n"/>
      <c r="H92" s="6">
        <f>IF($F92="","",IFERROR(VLOOKUP($F92,'Lists'!$A$4:$D$10,2,FALSE),""))</f>
        <v/>
      </c>
      <c r="I92" s="7" t="n"/>
      <c r="J92" s="27">
        <f>IF($I92="","",$I92-TODAY())</f>
        <v/>
      </c>
      <c r="K92" s="27">
        <f>IF($F92="","",IFERROR(VLOOKUP($F92,'Lists'!$A$4:$D$10,4,FALSE),""))</f>
        <v/>
      </c>
      <c r="L92" s="9">
        <f>IF(OR($I92="",$K92=""),"",$I92-$K92)</f>
        <v/>
      </c>
      <c r="M92" s="10">
        <f>IF($A92="","",IF($O92="Paid","Renewed",IF(OR($I92="",$K92=""),"",IF($J92&lt;0,"Expired",IF($J92&lt;=$K92,"Due Soon","Current")))))</f>
        <v/>
      </c>
      <c r="N92" s="11" t="n"/>
      <c r="O92" s="4" t="n"/>
      <c r="P92" s="7" t="n"/>
      <c r="Q92" s="5" t="n"/>
    </row>
    <row r="93">
      <c r="A93" s="4" t="n"/>
      <c r="B93" s="4" t="n"/>
      <c r="C93" s="5" t="n"/>
      <c r="D93" s="4" t="n"/>
      <c r="E93" s="5" t="n"/>
      <c r="F93" s="4" t="n"/>
      <c r="G93" s="4" t="n"/>
      <c r="H93" s="12">
        <f>IF($F93="","",IFERROR(VLOOKUP($F93,'Lists'!$A$4:$D$10,2,FALSE),""))</f>
        <v/>
      </c>
      <c r="I93" s="7" t="n"/>
      <c r="J93" s="28">
        <f>IF($I93="","",$I93-TODAY())</f>
        <v/>
      </c>
      <c r="K93" s="28">
        <f>IF($F93="","",IFERROR(VLOOKUP($F93,'Lists'!$A$4:$D$10,4,FALSE),""))</f>
        <v/>
      </c>
      <c r="L93" s="14">
        <f>IF(OR($I93="",$K93=""),"",$I93-$K93)</f>
        <v/>
      </c>
      <c r="M93" s="15">
        <f>IF($A93="","",IF($O93="Paid","Renewed",IF(OR($I93="",$K93=""),"",IF($J93&lt;0,"Expired",IF($J93&lt;=$K93,"Due Soon","Current")))))</f>
        <v/>
      </c>
      <c r="N93" s="11" t="n"/>
      <c r="O93" s="4" t="n"/>
      <c r="P93" s="7" t="n"/>
      <c r="Q93" s="5" t="n"/>
    </row>
    <row r="94">
      <c r="A94" s="4" t="n"/>
      <c r="B94" s="4" t="n"/>
      <c r="C94" s="5" t="n"/>
      <c r="D94" s="4" t="n"/>
      <c r="E94" s="5" t="n"/>
      <c r="F94" s="4" t="n"/>
      <c r="G94" s="4" t="n"/>
      <c r="H94" s="6">
        <f>IF($F94="","",IFERROR(VLOOKUP($F94,'Lists'!$A$4:$D$10,2,FALSE),""))</f>
        <v/>
      </c>
      <c r="I94" s="7" t="n"/>
      <c r="J94" s="27">
        <f>IF($I94="","",$I94-TODAY())</f>
        <v/>
      </c>
      <c r="K94" s="27">
        <f>IF($F94="","",IFERROR(VLOOKUP($F94,'Lists'!$A$4:$D$10,4,FALSE),""))</f>
        <v/>
      </c>
      <c r="L94" s="9">
        <f>IF(OR($I94="",$K94=""),"",$I94-$K94)</f>
        <v/>
      </c>
      <c r="M94" s="10">
        <f>IF($A94="","",IF($O94="Paid","Renewed",IF(OR($I94="",$K94=""),"",IF($J94&lt;0,"Expired",IF($J94&lt;=$K94,"Due Soon","Current")))))</f>
        <v/>
      </c>
      <c r="N94" s="11" t="n"/>
      <c r="O94" s="4" t="n"/>
      <c r="P94" s="7" t="n"/>
      <c r="Q94" s="5" t="n"/>
    </row>
    <row r="95">
      <c r="A95" s="4" t="n"/>
      <c r="B95" s="4" t="n"/>
      <c r="C95" s="5" t="n"/>
      <c r="D95" s="4" t="n"/>
      <c r="E95" s="5" t="n"/>
      <c r="F95" s="4" t="n"/>
      <c r="G95" s="4" t="n"/>
      <c r="H95" s="12">
        <f>IF($F95="","",IFERROR(VLOOKUP($F95,'Lists'!$A$4:$D$10,2,FALSE),""))</f>
        <v/>
      </c>
      <c r="I95" s="7" t="n"/>
      <c r="J95" s="28">
        <f>IF($I95="","",$I95-TODAY())</f>
        <v/>
      </c>
      <c r="K95" s="28">
        <f>IF($F95="","",IFERROR(VLOOKUP($F95,'Lists'!$A$4:$D$10,4,FALSE),""))</f>
        <v/>
      </c>
      <c r="L95" s="14">
        <f>IF(OR($I95="",$K95=""),"",$I95-$K95)</f>
        <v/>
      </c>
      <c r="M95" s="15">
        <f>IF($A95="","",IF($O95="Paid","Renewed",IF(OR($I95="",$K95=""),"",IF($J95&lt;0,"Expired",IF($J95&lt;=$K95,"Due Soon","Current")))))</f>
        <v/>
      </c>
      <c r="N95" s="11" t="n"/>
      <c r="O95" s="4" t="n"/>
      <c r="P95" s="7" t="n"/>
      <c r="Q95" s="5" t="n"/>
    </row>
    <row r="96">
      <c r="A96" s="4" t="n"/>
      <c r="B96" s="4" t="n"/>
      <c r="C96" s="5" t="n"/>
      <c r="D96" s="4" t="n"/>
      <c r="E96" s="5" t="n"/>
      <c r="F96" s="4" t="n"/>
      <c r="G96" s="4" t="n"/>
      <c r="H96" s="6">
        <f>IF($F96="","",IFERROR(VLOOKUP($F96,'Lists'!$A$4:$D$10,2,FALSE),""))</f>
        <v/>
      </c>
      <c r="I96" s="7" t="n"/>
      <c r="J96" s="27">
        <f>IF($I96="","",$I96-TODAY())</f>
        <v/>
      </c>
      <c r="K96" s="27">
        <f>IF($F96="","",IFERROR(VLOOKUP($F96,'Lists'!$A$4:$D$10,4,FALSE),""))</f>
        <v/>
      </c>
      <c r="L96" s="9">
        <f>IF(OR($I96="",$K96=""),"",$I96-$K96)</f>
        <v/>
      </c>
      <c r="M96" s="10">
        <f>IF($A96="","",IF($O96="Paid","Renewed",IF(OR($I96="",$K96=""),"",IF($J96&lt;0,"Expired",IF($J96&lt;=$K96,"Due Soon","Current")))))</f>
        <v/>
      </c>
      <c r="N96" s="11" t="n"/>
      <c r="O96" s="4" t="n"/>
      <c r="P96" s="7" t="n"/>
      <c r="Q96" s="5" t="n"/>
    </row>
    <row r="97">
      <c r="A97" s="4" t="n"/>
      <c r="B97" s="4" t="n"/>
      <c r="C97" s="5" t="n"/>
      <c r="D97" s="4" t="n"/>
      <c r="E97" s="5" t="n"/>
      <c r="F97" s="4" t="n"/>
      <c r="G97" s="4" t="n"/>
      <c r="H97" s="12">
        <f>IF($F97="","",IFERROR(VLOOKUP($F97,'Lists'!$A$4:$D$10,2,FALSE),""))</f>
        <v/>
      </c>
      <c r="I97" s="7" t="n"/>
      <c r="J97" s="28">
        <f>IF($I97="","",$I97-TODAY())</f>
        <v/>
      </c>
      <c r="K97" s="28">
        <f>IF($F97="","",IFERROR(VLOOKUP($F97,'Lists'!$A$4:$D$10,4,FALSE),""))</f>
        <v/>
      </c>
      <c r="L97" s="14">
        <f>IF(OR($I97="",$K97=""),"",$I97-$K97)</f>
        <v/>
      </c>
      <c r="M97" s="15">
        <f>IF($A97="","",IF($O97="Paid","Renewed",IF(OR($I97="",$K97=""),"",IF($J97&lt;0,"Expired",IF($J97&lt;=$K97,"Due Soon","Current")))))</f>
        <v/>
      </c>
      <c r="N97" s="11" t="n"/>
      <c r="O97" s="4" t="n"/>
      <c r="P97" s="7" t="n"/>
      <c r="Q97" s="5" t="n"/>
    </row>
    <row r="98">
      <c r="A98" s="4" t="n"/>
      <c r="B98" s="4" t="n"/>
      <c r="C98" s="5" t="n"/>
      <c r="D98" s="4" t="n"/>
      <c r="E98" s="5" t="n"/>
      <c r="F98" s="4" t="n"/>
      <c r="G98" s="4" t="n"/>
      <c r="H98" s="6">
        <f>IF($F98="","",IFERROR(VLOOKUP($F98,'Lists'!$A$4:$D$10,2,FALSE),""))</f>
        <v/>
      </c>
      <c r="I98" s="7" t="n"/>
      <c r="J98" s="27">
        <f>IF($I98="","",$I98-TODAY())</f>
        <v/>
      </c>
      <c r="K98" s="27">
        <f>IF($F98="","",IFERROR(VLOOKUP($F98,'Lists'!$A$4:$D$10,4,FALSE),""))</f>
        <v/>
      </c>
      <c r="L98" s="9">
        <f>IF(OR($I98="",$K98=""),"",$I98-$K98)</f>
        <v/>
      </c>
      <c r="M98" s="10">
        <f>IF($A98="","",IF($O98="Paid","Renewed",IF(OR($I98="",$K98=""),"",IF($J98&lt;0,"Expired",IF($J98&lt;=$K98,"Due Soon","Current")))))</f>
        <v/>
      </c>
      <c r="N98" s="11" t="n"/>
      <c r="O98" s="4" t="n"/>
      <c r="P98" s="7" t="n"/>
      <c r="Q98" s="5" t="n"/>
    </row>
    <row r="99">
      <c r="A99" s="4" t="n"/>
      <c r="B99" s="4" t="n"/>
      <c r="C99" s="5" t="n"/>
      <c r="D99" s="4" t="n"/>
      <c r="E99" s="5" t="n"/>
      <c r="F99" s="4" t="n"/>
      <c r="G99" s="4" t="n"/>
      <c r="H99" s="12">
        <f>IF($F99="","",IFERROR(VLOOKUP($F99,'Lists'!$A$4:$D$10,2,FALSE),""))</f>
        <v/>
      </c>
      <c r="I99" s="7" t="n"/>
      <c r="J99" s="28">
        <f>IF($I99="","",$I99-TODAY())</f>
        <v/>
      </c>
      <c r="K99" s="28">
        <f>IF($F99="","",IFERROR(VLOOKUP($F99,'Lists'!$A$4:$D$10,4,FALSE),""))</f>
        <v/>
      </c>
      <c r="L99" s="14">
        <f>IF(OR($I99="",$K99=""),"",$I99-$K99)</f>
        <v/>
      </c>
      <c r="M99" s="15">
        <f>IF($A99="","",IF($O99="Paid","Renewed",IF(OR($I99="",$K99=""),"",IF($J99&lt;0,"Expired",IF($J99&lt;=$K99,"Due Soon","Current")))))</f>
        <v/>
      </c>
      <c r="N99" s="11" t="n"/>
      <c r="O99" s="4" t="n"/>
      <c r="P99" s="7" t="n"/>
      <c r="Q99" s="5" t="n"/>
    </row>
    <row r="100">
      <c r="A100" s="4" t="n"/>
      <c r="B100" s="4" t="n"/>
      <c r="C100" s="5" t="n"/>
      <c r="D100" s="4" t="n"/>
      <c r="E100" s="5" t="n"/>
      <c r="F100" s="4" t="n"/>
      <c r="G100" s="4" t="n"/>
      <c r="H100" s="6">
        <f>IF($F100="","",IFERROR(VLOOKUP($F100,'Lists'!$A$4:$D$10,2,FALSE),""))</f>
        <v/>
      </c>
      <c r="I100" s="7" t="n"/>
      <c r="J100" s="27">
        <f>IF($I100="","",$I100-TODAY())</f>
        <v/>
      </c>
      <c r="K100" s="27">
        <f>IF($F100="","",IFERROR(VLOOKUP($F100,'Lists'!$A$4:$D$10,4,FALSE),""))</f>
        <v/>
      </c>
      <c r="L100" s="9">
        <f>IF(OR($I100="",$K100=""),"",$I100-$K100)</f>
        <v/>
      </c>
      <c r="M100" s="10">
        <f>IF($A100="","",IF($O100="Paid","Renewed",IF(OR($I100="",$K100=""),"",IF($J100&lt;0,"Expired",IF($J100&lt;=$K100,"Due Soon","Current")))))</f>
        <v/>
      </c>
      <c r="N100" s="11" t="n"/>
      <c r="O100" s="4" t="n"/>
      <c r="P100" s="7" t="n"/>
      <c r="Q100" s="5" t="n"/>
    </row>
    <row r="101">
      <c r="A101" s="4" t="n"/>
      <c r="B101" s="4" t="n"/>
      <c r="C101" s="5" t="n"/>
      <c r="D101" s="4" t="n"/>
      <c r="E101" s="5" t="n"/>
      <c r="F101" s="4" t="n"/>
      <c r="G101" s="4" t="n"/>
      <c r="H101" s="12">
        <f>IF($F101="","",IFERROR(VLOOKUP($F101,'Lists'!$A$4:$D$10,2,FALSE),""))</f>
        <v/>
      </c>
      <c r="I101" s="7" t="n"/>
      <c r="J101" s="28">
        <f>IF($I101="","",$I101-TODAY())</f>
        <v/>
      </c>
      <c r="K101" s="28">
        <f>IF($F101="","",IFERROR(VLOOKUP($F101,'Lists'!$A$4:$D$10,4,FALSE),""))</f>
        <v/>
      </c>
      <c r="L101" s="14">
        <f>IF(OR($I101="",$K101=""),"",$I101-$K101)</f>
        <v/>
      </c>
      <c r="M101" s="15">
        <f>IF($A101="","",IF($O101="Paid","Renewed",IF(OR($I101="",$K101=""),"",IF($J101&lt;0,"Expired",IF($J101&lt;=$K101,"Due Soon","Current")))))</f>
        <v/>
      </c>
      <c r="N101" s="11" t="n"/>
      <c r="O101" s="4" t="n"/>
      <c r="P101" s="7" t="n"/>
      <c r="Q101" s="5" t="n"/>
    </row>
    <row r="102">
      <c r="A102" s="4" t="n"/>
      <c r="B102" s="4" t="n"/>
      <c r="C102" s="5" t="n"/>
      <c r="D102" s="4" t="n"/>
      <c r="E102" s="5" t="n"/>
      <c r="F102" s="4" t="n"/>
      <c r="G102" s="4" t="n"/>
      <c r="H102" s="6">
        <f>IF($F102="","",IFERROR(VLOOKUP($F102,'Lists'!$A$4:$D$10,2,FALSE),""))</f>
        <v/>
      </c>
      <c r="I102" s="7" t="n"/>
      <c r="J102" s="27">
        <f>IF($I102="","",$I102-TODAY())</f>
        <v/>
      </c>
      <c r="K102" s="27">
        <f>IF($F102="","",IFERROR(VLOOKUP($F102,'Lists'!$A$4:$D$10,4,FALSE),""))</f>
        <v/>
      </c>
      <c r="L102" s="9">
        <f>IF(OR($I102="",$K102=""),"",$I102-$K102)</f>
        <v/>
      </c>
      <c r="M102" s="10">
        <f>IF($A102="","",IF($O102="Paid","Renewed",IF(OR($I102="",$K102=""),"",IF($J102&lt;0,"Expired",IF($J102&lt;=$K102,"Due Soon","Current")))))</f>
        <v/>
      </c>
      <c r="N102" s="11" t="n"/>
      <c r="O102" s="4" t="n"/>
      <c r="P102" s="7" t="n"/>
      <c r="Q102" s="5" t="n"/>
    </row>
    <row r="103">
      <c r="A103" s="4" t="n"/>
      <c r="B103" s="4" t="n"/>
      <c r="C103" s="5" t="n"/>
      <c r="D103" s="4" t="n"/>
      <c r="E103" s="5" t="n"/>
      <c r="F103" s="4" t="n"/>
      <c r="G103" s="4" t="n"/>
      <c r="H103" s="12">
        <f>IF($F103="","",IFERROR(VLOOKUP($F103,'Lists'!$A$4:$D$10,2,FALSE),""))</f>
        <v/>
      </c>
      <c r="I103" s="7" t="n"/>
      <c r="J103" s="28">
        <f>IF($I103="","",$I103-TODAY())</f>
        <v/>
      </c>
      <c r="K103" s="28">
        <f>IF($F103="","",IFERROR(VLOOKUP($F103,'Lists'!$A$4:$D$10,4,FALSE),""))</f>
        <v/>
      </c>
      <c r="L103" s="14">
        <f>IF(OR($I103="",$K103=""),"",$I103-$K103)</f>
        <v/>
      </c>
      <c r="M103" s="15">
        <f>IF($A103="","",IF($O103="Paid","Renewed",IF(OR($I103="",$K103=""),"",IF($J103&lt;0,"Expired",IF($J103&lt;=$K103,"Due Soon","Current")))))</f>
        <v/>
      </c>
      <c r="N103" s="11" t="n"/>
      <c r="O103" s="4" t="n"/>
      <c r="P103" s="7" t="n"/>
      <c r="Q103" s="5" t="n"/>
    </row>
    <row r="104">
      <c r="A104" s="4" t="n"/>
      <c r="B104" s="4" t="n"/>
      <c r="C104" s="5" t="n"/>
      <c r="D104" s="4" t="n"/>
      <c r="E104" s="5" t="n"/>
      <c r="F104" s="4" t="n"/>
      <c r="G104" s="4" t="n"/>
      <c r="H104" s="6">
        <f>IF($F104="","",IFERROR(VLOOKUP($F104,'Lists'!$A$4:$D$10,2,FALSE),""))</f>
        <v/>
      </c>
      <c r="I104" s="7" t="n"/>
      <c r="J104" s="27">
        <f>IF($I104="","",$I104-TODAY())</f>
        <v/>
      </c>
      <c r="K104" s="27">
        <f>IF($F104="","",IFERROR(VLOOKUP($F104,'Lists'!$A$4:$D$10,4,FALSE),""))</f>
        <v/>
      </c>
      <c r="L104" s="9">
        <f>IF(OR($I104="",$K104=""),"",$I104-$K104)</f>
        <v/>
      </c>
      <c r="M104" s="10">
        <f>IF($A104="","",IF($O104="Paid","Renewed",IF(OR($I104="",$K104=""),"",IF($J104&lt;0,"Expired",IF($J104&lt;=$K104,"Due Soon","Current")))))</f>
        <v/>
      </c>
      <c r="N104" s="11" t="n"/>
      <c r="O104" s="4" t="n"/>
      <c r="P104" s="7" t="n"/>
      <c r="Q104" s="5" t="n"/>
    </row>
    <row r="105">
      <c r="A105" s="4" t="n"/>
      <c r="B105" s="4" t="n"/>
      <c r="C105" s="5" t="n"/>
      <c r="D105" s="4" t="n"/>
      <c r="E105" s="5" t="n"/>
      <c r="F105" s="4" t="n"/>
      <c r="G105" s="4" t="n"/>
      <c r="H105" s="12">
        <f>IF($F105="","",IFERROR(VLOOKUP($F105,'Lists'!$A$4:$D$10,2,FALSE),""))</f>
        <v/>
      </c>
      <c r="I105" s="7" t="n"/>
      <c r="J105" s="28">
        <f>IF($I105="","",$I105-TODAY())</f>
        <v/>
      </c>
      <c r="K105" s="28">
        <f>IF($F105="","",IFERROR(VLOOKUP($F105,'Lists'!$A$4:$D$10,4,FALSE),""))</f>
        <v/>
      </c>
      <c r="L105" s="14">
        <f>IF(OR($I105="",$K105=""),"",$I105-$K105)</f>
        <v/>
      </c>
      <c r="M105" s="15">
        <f>IF($A105="","",IF($O105="Paid","Renewed",IF(OR($I105="",$K105=""),"",IF($J105&lt;0,"Expired",IF($J105&lt;=$K105,"Due Soon","Current")))))</f>
        <v/>
      </c>
      <c r="N105" s="11" t="n"/>
      <c r="O105" s="4" t="n"/>
      <c r="P105" s="7" t="n"/>
      <c r="Q105" s="5" t="n"/>
    </row>
    <row r="106">
      <c r="A106" s="4" t="n"/>
      <c r="B106" s="4" t="n"/>
      <c r="C106" s="5" t="n"/>
      <c r="D106" s="4" t="n"/>
      <c r="E106" s="5" t="n"/>
      <c r="F106" s="4" t="n"/>
      <c r="G106" s="4" t="n"/>
      <c r="H106" s="6">
        <f>IF($F106="","",IFERROR(VLOOKUP($F106,'Lists'!$A$4:$D$10,2,FALSE),""))</f>
        <v/>
      </c>
      <c r="I106" s="7" t="n"/>
      <c r="J106" s="27">
        <f>IF($I106="","",$I106-TODAY())</f>
        <v/>
      </c>
      <c r="K106" s="27">
        <f>IF($F106="","",IFERROR(VLOOKUP($F106,'Lists'!$A$4:$D$10,4,FALSE),""))</f>
        <v/>
      </c>
      <c r="L106" s="9">
        <f>IF(OR($I106="",$K106=""),"",$I106-$K106)</f>
        <v/>
      </c>
      <c r="M106" s="10">
        <f>IF($A106="","",IF($O106="Paid","Renewed",IF(OR($I106="",$K106=""),"",IF($J106&lt;0,"Expired",IF($J106&lt;=$K106,"Due Soon","Current")))))</f>
        <v/>
      </c>
      <c r="N106" s="11" t="n"/>
      <c r="O106" s="4" t="n"/>
      <c r="P106" s="7" t="n"/>
      <c r="Q106" s="5" t="n"/>
    </row>
    <row r="107">
      <c r="A107" s="4" t="n"/>
      <c r="B107" s="4" t="n"/>
      <c r="C107" s="5" t="n"/>
      <c r="D107" s="4" t="n"/>
      <c r="E107" s="5" t="n"/>
      <c r="F107" s="4" t="n"/>
      <c r="G107" s="4" t="n"/>
      <c r="H107" s="12">
        <f>IF($F107="","",IFERROR(VLOOKUP($F107,'Lists'!$A$4:$D$10,2,FALSE),""))</f>
        <v/>
      </c>
      <c r="I107" s="7" t="n"/>
      <c r="J107" s="28">
        <f>IF($I107="","",$I107-TODAY())</f>
        <v/>
      </c>
      <c r="K107" s="28">
        <f>IF($F107="","",IFERROR(VLOOKUP($F107,'Lists'!$A$4:$D$10,4,FALSE),""))</f>
        <v/>
      </c>
      <c r="L107" s="14">
        <f>IF(OR($I107="",$K107=""),"",$I107-$K107)</f>
        <v/>
      </c>
      <c r="M107" s="15">
        <f>IF($A107="","",IF($O107="Paid","Renewed",IF(OR($I107="",$K107=""),"",IF($J107&lt;0,"Expired",IF($J107&lt;=$K107,"Due Soon","Current")))))</f>
        <v/>
      </c>
      <c r="N107" s="11" t="n"/>
      <c r="O107" s="4" t="n"/>
      <c r="P107" s="7" t="n"/>
      <c r="Q107" s="5" t="n"/>
    </row>
    <row r="108">
      <c r="A108" s="4" t="n"/>
      <c r="B108" s="4" t="n"/>
      <c r="C108" s="5" t="n"/>
      <c r="D108" s="4" t="n"/>
      <c r="E108" s="5" t="n"/>
      <c r="F108" s="4" t="n"/>
      <c r="G108" s="4" t="n"/>
      <c r="H108" s="6">
        <f>IF($F108="","",IFERROR(VLOOKUP($F108,'Lists'!$A$4:$D$10,2,FALSE),""))</f>
        <v/>
      </c>
      <c r="I108" s="7" t="n"/>
      <c r="J108" s="27">
        <f>IF($I108="","",$I108-TODAY())</f>
        <v/>
      </c>
      <c r="K108" s="27">
        <f>IF($F108="","",IFERROR(VLOOKUP($F108,'Lists'!$A$4:$D$10,4,FALSE),""))</f>
        <v/>
      </c>
      <c r="L108" s="9">
        <f>IF(OR($I108="",$K108=""),"",$I108-$K108)</f>
        <v/>
      </c>
      <c r="M108" s="10">
        <f>IF($A108="","",IF($O108="Paid","Renewed",IF(OR($I108="",$K108=""),"",IF($J108&lt;0,"Expired",IF($J108&lt;=$K108,"Due Soon","Current")))))</f>
        <v/>
      </c>
      <c r="N108" s="11" t="n"/>
      <c r="O108" s="4" t="n"/>
      <c r="P108" s="7" t="n"/>
      <c r="Q108" s="5" t="n"/>
    </row>
    <row r="109">
      <c r="A109" s="4" t="n"/>
      <c r="B109" s="4" t="n"/>
      <c r="C109" s="5" t="n"/>
      <c r="D109" s="4" t="n"/>
      <c r="E109" s="5" t="n"/>
      <c r="F109" s="4" t="n"/>
      <c r="G109" s="4" t="n"/>
      <c r="H109" s="12">
        <f>IF($F109="","",IFERROR(VLOOKUP($F109,'Lists'!$A$4:$D$10,2,FALSE),""))</f>
        <v/>
      </c>
      <c r="I109" s="7" t="n"/>
      <c r="J109" s="28">
        <f>IF($I109="","",$I109-TODAY())</f>
        <v/>
      </c>
      <c r="K109" s="28">
        <f>IF($F109="","",IFERROR(VLOOKUP($F109,'Lists'!$A$4:$D$10,4,FALSE),""))</f>
        <v/>
      </c>
      <c r="L109" s="14">
        <f>IF(OR($I109="",$K109=""),"",$I109-$K109)</f>
        <v/>
      </c>
      <c r="M109" s="15">
        <f>IF($A109="","",IF($O109="Paid","Renewed",IF(OR($I109="",$K109=""),"",IF($J109&lt;0,"Expired",IF($J109&lt;=$K109,"Due Soon","Current")))))</f>
        <v/>
      </c>
      <c r="N109" s="11" t="n"/>
      <c r="O109" s="4" t="n"/>
      <c r="P109" s="7" t="n"/>
      <c r="Q109" s="5" t="n"/>
    </row>
    <row r="110">
      <c r="A110" s="4" t="n"/>
      <c r="B110" s="4" t="n"/>
      <c r="C110" s="5" t="n"/>
      <c r="D110" s="4" t="n"/>
      <c r="E110" s="5" t="n"/>
      <c r="F110" s="4" t="n"/>
      <c r="G110" s="4" t="n"/>
      <c r="H110" s="6">
        <f>IF($F110="","",IFERROR(VLOOKUP($F110,'Lists'!$A$4:$D$10,2,FALSE),""))</f>
        <v/>
      </c>
      <c r="I110" s="7" t="n"/>
      <c r="J110" s="27">
        <f>IF($I110="","",$I110-TODAY())</f>
        <v/>
      </c>
      <c r="K110" s="27">
        <f>IF($F110="","",IFERROR(VLOOKUP($F110,'Lists'!$A$4:$D$10,4,FALSE),""))</f>
        <v/>
      </c>
      <c r="L110" s="9">
        <f>IF(OR($I110="",$K110=""),"",$I110-$K110)</f>
        <v/>
      </c>
      <c r="M110" s="10">
        <f>IF($A110="","",IF($O110="Paid","Renewed",IF(OR($I110="",$K110=""),"",IF($J110&lt;0,"Expired",IF($J110&lt;=$K110,"Due Soon","Current")))))</f>
        <v/>
      </c>
      <c r="N110" s="11" t="n"/>
      <c r="O110" s="4" t="n"/>
      <c r="P110" s="7" t="n"/>
      <c r="Q110" s="5" t="n"/>
    </row>
    <row r="111">
      <c r="A111" s="4" t="n"/>
      <c r="B111" s="4" t="n"/>
      <c r="C111" s="5" t="n"/>
      <c r="D111" s="4" t="n"/>
      <c r="E111" s="5" t="n"/>
      <c r="F111" s="4" t="n"/>
      <c r="G111" s="4" t="n"/>
      <c r="H111" s="12">
        <f>IF($F111="","",IFERROR(VLOOKUP($F111,'Lists'!$A$4:$D$10,2,FALSE),""))</f>
        <v/>
      </c>
      <c r="I111" s="7" t="n"/>
      <c r="J111" s="28">
        <f>IF($I111="","",$I111-TODAY())</f>
        <v/>
      </c>
      <c r="K111" s="28">
        <f>IF($F111="","",IFERROR(VLOOKUP($F111,'Lists'!$A$4:$D$10,4,FALSE),""))</f>
        <v/>
      </c>
      <c r="L111" s="14">
        <f>IF(OR($I111="",$K111=""),"",$I111-$K111)</f>
        <v/>
      </c>
      <c r="M111" s="15">
        <f>IF($A111="","",IF($O111="Paid","Renewed",IF(OR($I111="",$K111=""),"",IF($J111&lt;0,"Expired",IF($J111&lt;=$K111,"Due Soon","Current")))))</f>
        <v/>
      </c>
      <c r="N111" s="11" t="n"/>
      <c r="O111" s="4" t="n"/>
      <c r="P111" s="7" t="n"/>
      <c r="Q111" s="5" t="n"/>
    </row>
    <row r="112">
      <c r="A112" s="4" t="n"/>
      <c r="B112" s="4" t="n"/>
      <c r="C112" s="5" t="n"/>
      <c r="D112" s="4" t="n"/>
      <c r="E112" s="5" t="n"/>
      <c r="F112" s="4" t="n"/>
      <c r="G112" s="4" t="n"/>
      <c r="H112" s="6">
        <f>IF($F112="","",IFERROR(VLOOKUP($F112,'Lists'!$A$4:$D$10,2,FALSE),""))</f>
        <v/>
      </c>
      <c r="I112" s="7" t="n"/>
      <c r="J112" s="27">
        <f>IF($I112="","",$I112-TODAY())</f>
        <v/>
      </c>
      <c r="K112" s="27">
        <f>IF($F112="","",IFERROR(VLOOKUP($F112,'Lists'!$A$4:$D$10,4,FALSE),""))</f>
        <v/>
      </c>
      <c r="L112" s="9">
        <f>IF(OR($I112="",$K112=""),"",$I112-$K112)</f>
        <v/>
      </c>
      <c r="M112" s="10">
        <f>IF($A112="","",IF($O112="Paid","Renewed",IF(OR($I112="",$K112=""),"",IF($J112&lt;0,"Expired",IF($J112&lt;=$K112,"Due Soon","Current")))))</f>
        <v/>
      </c>
      <c r="N112" s="11" t="n"/>
      <c r="O112" s="4" t="n"/>
      <c r="P112" s="7" t="n"/>
      <c r="Q112" s="5" t="n"/>
    </row>
    <row r="113">
      <c r="A113" s="4" t="n"/>
      <c r="B113" s="4" t="n"/>
      <c r="C113" s="5" t="n"/>
      <c r="D113" s="4" t="n"/>
      <c r="E113" s="5" t="n"/>
      <c r="F113" s="4" t="n"/>
      <c r="G113" s="4" t="n"/>
      <c r="H113" s="12">
        <f>IF($F113="","",IFERROR(VLOOKUP($F113,'Lists'!$A$4:$D$10,2,FALSE),""))</f>
        <v/>
      </c>
      <c r="I113" s="7" t="n"/>
      <c r="J113" s="28">
        <f>IF($I113="","",$I113-TODAY())</f>
        <v/>
      </c>
      <c r="K113" s="28">
        <f>IF($F113="","",IFERROR(VLOOKUP($F113,'Lists'!$A$4:$D$10,4,FALSE),""))</f>
        <v/>
      </c>
      <c r="L113" s="14">
        <f>IF(OR($I113="",$K113=""),"",$I113-$K113)</f>
        <v/>
      </c>
      <c r="M113" s="15">
        <f>IF($A113="","",IF($O113="Paid","Renewed",IF(OR($I113="",$K113=""),"",IF($J113&lt;0,"Expired",IF($J113&lt;=$K113,"Due Soon","Current")))))</f>
        <v/>
      </c>
      <c r="N113" s="11" t="n"/>
      <c r="O113" s="4" t="n"/>
      <c r="P113" s="7" t="n"/>
      <c r="Q113" s="5" t="n"/>
    </row>
  </sheetData>
  <autoFilter ref="A3:Q113"/>
  <mergeCells count="1">
    <mergeCell ref="A1:Q1"/>
  </mergeCells>
  <conditionalFormatting sqref="M4:M113">
    <cfRule type="expression" priority="1" dxfId="0">
      <formula>$M4="Expired"</formula>
    </cfRule>
    <cfRule type="expression" priority="2" dxfId="1">
      <formula>$M4="Due Soon"</formula>
    </cfRule>
    <cfRule type="expression" priority="3" dxfId="2">
      <formula>$M4="Renewed"</formula>
    </cfRule>
  </conditionalFormatting>
  <conditionalFormatting sqref="J4:J113">
    <cfRule type="expression" priority="4" dxfId="0">
      <formula>AND($J4&lt;0,$J4&lt;&gt;"")</formula>
    </cfRule>
  </conditionalFormatting>
  <dataValidations count="3">
    <dataValidation sqref="F4:F113" showErrorMessage="1" showInputMessage="1" allowBlank="1" type="list">
      <formula1>'Lists'!$A$4:$A$10</formula1>
    </dataValidation>
    <dataValidation sqref="D4:D113" showErrorMessage="1" showInputMessage="1" allowBlank="1" type="list">
      <formula1>'Lists'!$F$4:$F$6</formula1>
    </dataValidation>
    <dataValidation sqref="O4:O113" showErrorMessage="1" showInputMessage="1" allowBlank="1" type="list">
      <formula1>'Lists'!$G$4:$G$6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49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28" customWidth="1" min="3" max="3"/>
    <col width="20.72" customWidth="1" min="4" max="4"/>
    <col width="34" customWidth="1" min="5" max="5"/>
    <col hidden="1" width="34" customWidth="1" min="6" max="6"/>
    <col width="16" customWidth="1" min="7" max="7"/>
    <col width="18" customWidth="1" min="8" max="8"/>
    <col width="14" customWidth="1" min="9" max="9"/>
    <col width="18" customWidth="1" min="10" max="10"/>
    <col width="18" customWidth="1" min="11" max="11"/>
    <col width="18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</cols>
  <sheetData>
    <row r="1" ht="28" customHeight="1">
      <c r="A1" s="29" t="inlineStr">
        <is>
          <t>Rego Renewal Dashboard</t>
        </is>
      </c>
    </row>
    <row r="2">
      <c r="A2" s="30" t="inlineStr">
        <is>
          <t>Dashboard metrics and charts use the full prepared operational range in Rego Register.</t>
        </is>
      </c>
    </row>
    <row r="3">
      <c r="A3" s="31" t="inlineStr">
        <is>
          <t>Key Metric</t>
        </is>
      </c>
      <c r="B3" s="31" t="inlineStr">
        <is>
          <t>Value</t>
        </is>
      </c>
    </row>
    <row r="4">
      <c r="A4" s="32" t="inlineStr">
        <is>
          <t>Total vehicles</t>
        </is>
      </c>
      <c r="B4" s="33">
        <f>COUNTA('Rego Register'!$A$4:$A$113)</f>
        <v/>
      </c>
    </row>
    <row r="5">
      <c r="A5" s="32" t="inlineStr">
        <is>
          <t>Current registrations</t>
        </is>
      </c>
      <c r="B5" s="33">
        <f>COUNTIF('Rego Register'!$M$4:$M$113,"Current")</f>
        <v/>
      </c>
    </row>
    <row r="6">
      <c r="A6" s="32" t="inlineStr">
        <is>
          <t>Due soon</t>
        </is>
      </c>
      <c r="B6" s="33">
        <f>COUNTIF('Rego Register'!$M$4:$M$113,"Due Soon")</f>
        <v/>
      </c>
    </row>
    <row r="7">
      <c r="A7" s="32" t="inlineStr">
        <is>
          <t>Expired registrations</t>
        </is>
      </c>
      <c r="B7" s="33">
        <f>COUNTIF('Rego Register'!$M$4:$M$113,"Expired")</f>
        <v/>
      </c>
    </row>
    <row r="8">
      <c r="A8" s="32" t="inlineStr">
        <is>
          <t>Renewed registrations</t>
        </is>
      </c>
      <c r="B8" s="33">
        <f>COUNTIF('Rego Register'!$M$4:$M$113,"Renewed")</f>
        <v/>
      </c>
    </row>
    <row r="9">
      <c r="A9" s="32" t="inlineStr">
        <is>
          <t>Total estimated renewal fees</t>
        </is>
      </c>
      <c r="B9" s="34">
        <f>SUM('Rego Register'!$N$4:$N$113)</f>
        <v/>
      </c>
    </row>
    <row r="10">
      <c r="A10" s="32" t="inlineStr">
        <is>
          <t>Average renewal fee</t>
        </is>
      </c>
      <c r="B10" s="34">
        <f>IFERROR(AVERAGE('Rego Register'!$N$4:$N$113),0)</f>
        <v/>
      </c>
    </row>
    <row r="11">
      <c r="A11" s="32" t="inlineStr">
        <is>
          <t>Renewal completion percentage</t>
        </is>
      </c>
      <c r="B11" s="35">
        <f>IFERROR(COUNTIF('Rego Register'!$M$4:$M$113,"Renewed")/COUNTA('Rego Register'!$A$4:$A$113),0)</f>
        <v/>
      </c>
    </row>
    <row r="12"/>
    <row r="13">
      <c r="A13" s="36" t="inlineStr">
        <is>
          <t>Status Summary</t>
        </is>
      </c>
      <c r="D13" s="36" t="inlineStr">
        <is>
          <t>State Summary</t>
        </is>
      </c>
    </row>
    <row r="14">
      <c r="A14" s="31" t="inlineStr">
        <is>
          <t>Renewal Status</t>
        </is>
      </c>
      <c r="B14" s="31" t="inlineStr">
        <is>
          <t>Registrations</t>
        </is>
      </c>
      <c r="D14" s="31" t="inlineStr">
        <is>
          <t>State / Territory</t>
        </is>
      </c>
      <c r="E14" s="31" t="inlineStr">
        <is>
          <t>Vehicle Count</t>
        </is>
      </c>
      <c r="F14" s="31" t="inlineStr">
        <is>
          <t>Total Estimated Fees</t>
        </is>
      </c>
    </row>
    <row r="15">
      <c r="A15" s="37" t="inlineStr">
        <is>
          <t>Current</t>
        </is>
      </c>
      <c r="B15" s="38">
        <f>COUNTIF('Rego Register'!$M$4:$M$113,$A15)</f>
        <v/>
      </c>
      <c r="D15" s="37" t="inlineStr">
        <is>
          <t>NSW</t>
        </is>
      </c>
      <c r="E15" s="38">
        <f>COUNTIF('Rego Register'!$F$4:$F$113,$D15)</f>
        <v/>
      </c>
      <c r="F15" s="39">
        <f>SUMIF('Rego Register'!$F$4:$F$113,$D15,'Rego Register'!$N$4:$N$113)</f>
        <v/>
      </c>
    </row>
    <row r="16">
      <c r="A16" s="40" t="inlineStr">
        <is>
          <t>Due Soon</t>
        </is>
      </c>
      <c r="B16" s="41">
        <f>COUNTIF('Rego Register'!$M$4:$M$113,$A16)</f>
        <v/>
      </c>
      <c r="D16" s="40" t="inlineStr">
        <is>
          <t>VIC</t>
        </is>
      </c>
      <c r="E16" s="41">
        <f>COUNTIF('Rego Register'!$F$4:$F$113,$D16)</f>
        <v/>
      </c>
      <c r="F16" s="42">
        <f>SUMIF('Rego Register'!$F$4:$F$113,$D16,'Rego Register'!$N$4:$N$113)</f>
        <v/>
      </c>
    </row>
    <row r="17">
      <c r="A17" s="37" t="inlineStr">
        <is>
          <t>Expired</t>
        </is>
      </c>
      <c r="B17" s="38">
        <f>COUNTIF('Rego Register'!$M$4:$M$113,$A17)</f>
        <v/>
      </c>
      <c r="D17" s="37" t="inlineStr">
        <is>
          <t>QLD</t>
        </is>
      </c>
      <c r="E17" s="38">
        <f>COUNTIF('Rego Register'!$F$4:$F$113,$D17)</f>
        <v/>
      </c>
      <c r="F17" s="39">
        <f>SUMIF('Rego Register'!$F$4:$F$113,$D17,'Rego Register'!$N$4:$N$113)</f>
        <v/>
      </c>
    </row>
    <row r="18">
      <c r="A18" s="40" t="inlineStr">
        <is>
          <t>Renewed</t>
        </is>
      </c>
      <c r="B18" s="41">
        <f>COUNTIF('Rego Register'!$M$4:$M$113,$A18)</f>
        <v/>
      </c>
      <c r="D18" s="40" t="inlineStr">
        <is>
          <t>WA</t>
        </is>
      </c>
      <c r="E18" s="41">
        <f>COUNTIF('Rego Register'!$F$4:$F$113,$D18)</f>
        <v/>
      </c>
      <c r="F18" s="42">
        <f>SUMIF('Rego Register'!$F$4:$F$113,$D18,'Rego Register'!$N$4:$N$113)</f>
        <v/>
      </c>
    </row>
    <row r="19">
      <c r="D19" s="37" t="inlineStr">
        <is>
          <t>SA</t>
        </is>
      </c>
      <c r="E19" s="38">
        <f>COUNTIF('Rego Register'!$F$4:$F$113,$D19)</f>
        <v/>
      </c>
      <c r="F19" s="39">
        <f>SUMIF('Rego Register'!$F$4:$F$113,$D19,'Rego Register'!$N$4:$N$113)</f>
        <v/>
      </c>
    </row>
    <row r="20">
      <c r="D20" s="40" t="inlineStr">
        <is>
          <t>ACT</t>
        </is>
      </c>
      <c r="E20" s="41">
        <f>COUNTIF('Rego Register'!$F$4:$F$113,$D20)</f>
        <v/>
      </c>
      <c r="F20" s="42">
        <f>SUMIF('Rego Register'!$F$4:$F$113,$D20,'Rego Register'!$N$4:$N$113)</f>
        <v/>
      </c>
    </row>
    <row r="21">
      <c r="D21" s="37" t="inlineStr">
        <is>
          <t>TAS</t>
        </is>
      </c>
      <c r="E21" s="38">
        <f>COUNTIF('Rego Register'!$F$4:$F$113,$D21)</f>
        <v/>
      </c>
      <c r="F21" s="39">
        <f>SUMIF('Rego Register'!$F$4:$F$113,$D21,'Rego Register'!$N$4:$N$113)</f>
        <v/>
      </c>
    </row>
    <row r="22"/>
    <row r="23">
      <c r="D23" s="36" t="inlineStr">
        <is>
          <t>Registrations Due by Month</t>
        </is>
      </c>
    </row>
    <row r="24">
      <c r="D24" s="31" t="inlineStr">
        <is>
          <t>Month</t>
        </is>
      </c>
      <c r="E24" s="31" t="inlineStr">
        <is>
          <t>Registrations</t>
        </is>
      </c>
    </row>
    <row r="25">
      <c r="D25" s="37" t="inlineStr">
        <is>
          <t>Jan</t>
        </is>
      </c>
      <c r="E25" s="38">
        <f>COUNTIFS('Rego Register'!$I$4:$I$113,"&gt;="&amp;$F25,'Rego Register'!$I$4:$I$113,"&lt;"&amp;$F26)</f>
        <v/>
      </c>
      <c r="F25" s="43" t="n">
        <v>46023</v>
      </c>
    </row>
    <row r="26">
      <c r="D26" s="40" t="inlineStr">
        <is>
          <t>Feb</t>
        </is>
      </c>
      <c r="E26" s="41">
        <f>COUNTIFS('Rego Register'!$I$4:$I$113,"&gt;="&amp;$F26,'Rego Register'!$I$4:$I$113,"&lt;"&amp;$F27)</f>
        <v/>
      </c>
      <c r="F26" s="43" t="n">
        <v>46054</v>
      </c>
    </row>
    <row r="27">
      <c r="D27" s="37" t="inlineStr">
        <is>
          <t>Mar</t>
        </is>
      </c>
      <c r="E27" s="38">
        <f>COUNTIFS('Rego Register'!$I$4:$I$113,"&gt;="&amp;$F27,'Rego Register'!$I$4:$I$113,"&lt;"&amp;$F28)</f>
        <v/>
      </c>
      <c r="F27" s="43" t="n">
        <v>46082</v>
      </c>
    </row>
    <row r="28">
      <c r="D28" s="40" t="inlineStr">
        <is>
          <t>Apr</t>
        </is>
      </c>
      <c r="E28" s="41">
        <f>COUNTIFS('Rego Register'!$I$4:$I$113,"&gt;="&amp;$F28,'Rego Register'!$I$4:$I$113,"&lt;"&amp;$F29)</f>
        <v/>
      </c>
      <c r="F28" s="43" t="n">
        <v>46113</v>
      </c>
    </row>
    <row r="29">
      <c r="D29" s="37" t="inlineStr">
        <is>
          <t>May</t>
        </is>
      </c>
      <c r="E29" s="38">
        <f>COUNTIFS('Rego Register'!$I$4:$I$113,"&gt;="&amp;$F29,'Rego Register'!$I$4:$I$113,"&lt;"&amp;$F30)</f>
        <v/>
      </c>
      <c r="F29" s="43" t="n">
        <v>46143</v>
      </c>
    </row>
    <row r="30">
      <c r="D30" s="40" t="inlineStr">
        <is>
          <t>Jun</t>
        </is>
      </c>
      <c r="E30" s="41">
        <f>COUNTIFS('Rego Register'!$I$4:$I$113,"&gt;="&amp;$F30,'Rego Register'!$I$4:$I$113,"&lt;"&amp;$F31)</f>
        <v/>
      </c>
      <c r="F30" s="43" t="n">
        <v>46174</v>
      </c>
    </row>
    <row r="31">
      <c r="D31" s="37" t="inlineStr">
        <is>
          <t>Jul</t>
        </is>
      </c>
      <c r="E31" s="38">
        <f>COUNTIFS('Rego Register'!$I$4:$I$113,"&gt;="&amp;$F31,'Rego Register'!$I$4:$I$113,"&lt;"&amp;$F32)</f>
        <v/>
      </c>
      <c r="F31" s="43" t="n">
        <v>46204</v>
      </c>
    </row>
    <row r="32">
      <c r="D32" s="40" t="inlineStr">
        <is>
          <t>Aug</t>
        </is>
      </c>
      <c r="E32" s="41">
        <f>COUNTIFS('Rego Register'!$I$4:$I$113,"&gt;="&amp;$F32,'Rego Register'!$I$4:$I$113,"&lt;"&amp;$F33)</f>
        <v/>
      </c>
      <c r="F32" s="43" t="n">
        <v>46235</v>
      </c>
    </row>
    <row r="33">
      <c r="D33" s="37" t="inlineStr">
        <is>
          <t>Sep</t>
        </is>
      </c>
      <c r="E33" s="38">
        <f>COUNTIFS('Rego Register'!$I$4:$I$113,"&gt;="&amp;$F33,'Rego Register'!$I$4:$I$113,"&lt;"&amp;$F34)</f>
        <v/>
      </c>
      <c r="F33" s="43" t="n">
        <v>46266</v>
      </c>
    </row>
    <row r="34">
      <c r="D34" s="40" t="inlineStr">
        <is>
          <t>Oct</t>
        </is>
      </c>
      <c r="E34" s="41">
        <f>COUNTIFS('Rego Register'!$I$4:$I$113,"&gt;="&amp;$F34,'Rego Register'!$I$4:$I$113,"&lt;"&amp;$F35)</f>
        <v/>
      </c>
      <c r="F34" s="43" t="n">
        <v>46296</v>
      </c>
    </row>
    <row r="35">
      <c r="D35" s="37" t="inlineStr">
        <is>
          <t>Nov</t>
        </is>
      </c>
      <c r="E35" s="38">
        <f>COUNTIFS('Rego Register'!$I$4:$I$113,"&gt;="&amp;$F35,'Rego Register'!$I$4:$I$113,"&lt;"&amp;$F36)</f>
        <v/>
      </c>
      <c r="F35" s="43" t="n">
        <v>46327</v>
      </c>
    </row>
    <row r="36">
      <c r="D36" s="40" t="inlineStr">
        <is>
          <t>Dec</t>
        </is>
      </c>
      <c r="E36" s="41">
        <f>COUNTIFS('Rego Register'!$I$4:$I$113,"&gt;="&amp;$F36,'Rego Register'!$I$4:$I$113,"&lt;"&amp;($F36+31))</f>
        <v/>
      </c>
      <c r="F36" s="43" t="n">
        <v>46357</v>
      </c>
    </row>
    <row r="37"/>
    <row r="38">
      <c r="A38" s="36" t="inlineStr">
        <is>
          <t>Upcoming and Overdue Renewals</t>
        </is>
      </c>
    </row>
    <row r="39">
      <c r="A39" s="31" t="inlineStr">
        <is>
          <t>Vehicle ID</t>
        </is>
      </c>
      <c r="B39" s="31" t="inlineStr">
        <is>
          <t>Registration Number</t>
        </is>
      </c>
      <c r="C39" s="31" t="inlineStr">
        <is>
          <t>Vehicle Description</t>
        </is>
      </c>
      <c r="D39" s="31" t="inlineStr">
        <is>
          <t>State / Territory</t>
        </is>
      </c>
      <c r="E39" s="31" t="inlineStr">
        <is>
          <t>City</t>
        </is>
      </c>
      <c r="F39" s="31" t="inlineStr">
        <is>
          <t>Expiry Date</t>
        </is>
      </c>
      <c r="G39" s="31" t="inlineStr">
        <is>
          <t>Days Remaining</t>
        </is>
      </c>
      <c r="H39" s="31" t="inlineStr">
        <is>
          <t>Renewal Status</t>
        </is>
      </c>
    </row>
    <row r="40">
      <c r="A40" s="38">
        <f>IF(OR('Rego Register'!$M$4="Due Soon",'Rego Register'!$M$4="Expired"),'Rego Register'!$A$4,"")</f>
        <v/>
      </c>
      <c r="B40" s="38">
        <f>IF(OR('Rego Register'!$M$4="Due Soon",'Rego Register'!$M$4="Expired"),'Rego Register'!$B$4,"")</f>
        <v/>
      </c>
      <c r="C40" s="37">
        <f>IF(OR('Rego Register'!$M$4="Due Soon",'Rego Register'!$M$4="Expired"),'Rego Register'!$C$4,"")</f>
        <v/>
      </c>
      <c r="D40" s="38">
        <f>IF(OR('Rego Register'!$M$4="Due Soon",'Rego Register'!$M$4="Expired"),'Rego Register'!$F$4,"")</f>
        <v/>
      </c>
      <c r="E40" s="38">
        <f>IF(OR('Rego Register'!$M$4="Due Soon",'Rego Register'!$M$4="Expired"),'Rego Register'!$G$4,"")</f>
        <v/>
      </c>
      <c r="F40" s="44">
        <f>IF(OR('Rego Register'!$M$4="Due Soon",'Rego Register'!$M$4="Expired"),'Rego Register'!$I$4,"")</f>
        <v/>
      </c>
      <c r="G40" s="45">
        <f>IF(OR('Rego Register'!$M$4="Due Soon",'Rego Register'!$M$4="Expired"),'Rego Register'!$J$4,"")</f>
        <v/>
      </c>
      <c r="H40" s="38">
        <f>IF(OR('Rego Register'!$M$4="Due Soon",'Rego Register'!$M$4="Expired"),'Rego Register'!$M$4,"")</f>
        <v/>
      </c>
    </row>
    <row r="41">
      <c r="A41" s="41">
        <f>IF(OR('Rego Register'!$M$5="Due Soon",'Rego Register'!$M$5="Expired"),'Rego Register'!$A$5,"")</f>
        <v/>
      </c>
      <c r="B41" s="41">
        <f>IF(OR('Rego Register'!$M$5="Due Soon",'Rego Register'!$M$5="Expired"),'Rego Register'!$B$5,"")</f>
        <v/>
      </c>
      <c r="C41" s="40">
        <f>IF(OR('Rego Register'!$M$5="Due Soon",'Rego Register'!$M$5="Expired"),'Rego Register'!$C$5,"")</f>
        <v/>
      </c>
      <c r="D41" s="41">
        <f>IF(OR('Rego Register'!$M$5="Due Soon",'Rego Register'!$M$5="Expired"),'Rego Register'!$F$5,"")</f>
        <v/>
      </c>
      <c r="E41" s="41">
        <f>IF(OR('Rego Register'!$M$5="Due Soon",'Rego Register'!$M$5="Expired"),'Rego Register'!$G$5,"")</f>
        <v/>
      </c>
      <c r="F41" s="46">
        <f>IF(OR('Rego Register'!$M$5="Due Soon",'Rego Register'!$M$5="Expired"),'Rego Register'!$I$5,"")</f>
        <v/>
      </c>
      <c r="G41" s="47">
        <f>IF(OR('Rego Register'!$M$5="Due Soon",'Rego Register'!$M$5="Expired"),'Rego Register'!$J$5,"")</f>
        <v/>
      </c>
      <c r="H41" s="41">
        <f>IF(OR('Rego Register'!$M$5="Due Soon",'Rego Register'!$M$5="Expired"),'Rego Register'!$M$5,"")</f>
        <v/>
      </c>
    </row>
    <row r="42">
      <c r="A42" s="38">
        <f>IF(OR('Rego Register'!$M$6="Due Soon",'Rego Register'!$M$6="Expired"),'Rego Register'!$A$6,"")</f>
        <v/>
      </c>
      <c r="B42" s="38">
        <f>IF(OR('Rego Register'!$M$6="Due Soon",'Rego Register'!$M$6="Expired"),'Rego Register'!$B$6,"")</f>
        <v/>
      </c>
      <c r="C42" s="37">
        <f>IF(OR('Rego Register'!$M$6="Due Soon",'Rego Register'!$M$6="Expired"),'Rego Register'!$C$6,"")</f>
        <v/>
      </c>
      <c r="D42" s="38">
        <f>IF(OR('Rego Register'!$M$6="Due Soon",'Rego Register'!$M$6="Expired"),'Rego Register'!$F$6,"")</f>
        <v/>
      </c>
      <c r="E42" s="38">
        <f>IF(OR('Rego Register'!$M$6="Due Soon",'Rego Register'!$M$6="Expired"),'Rego Register'!$G$6,"")</f>
        <v/>
      </c>
      <c r="F42" s="44">
        <f>IF(OR('Rego Register'!$M$6="Due Soon",'Rego Register'!$M$6="Expired"),'Rego Register'!$I$6,"")</f>
        <v/>
      </c>
      <c r="G42" s="45">
        <f>IF(OR('Rego Register'!$M$6="Due Soon",'Rego Register'!$M$6="Expired"),'Rego Register'!$J$6,"")</f>
        <v/>
      </c>
      <c r="H42" s="38">
        <f>IF(OR('Rego Register'!$M$6="Due Soon",'Rego Register'!$M$6="Expired"),'Rego Register'!$M$6,"")</f>
        <v/>
      </c>
    </row>
    <row r="43">
      <c r="A43" s="41">
        <f>IF(OR('Rego Register'!$M$7="Due Soon",'Rego Register'!$M$7="Expired"),'Rego Register'!$A$7,"")</f>
        <v/>
      </c>
      <c r="B43" s="41">
        <f>IF(OR('Rego Register'!$M$7="Due Soon",'Rego Register'!$M$7="Expired"),'Rego Register'!$B$7,"")</f>
        <v/>
      </c>
      <c r="C43" s="40">
        <f>IF(OR('Rego Register'!$M$7="Due Soon",'Rego Register'!$M$7="Expired"),'Rego Register'!$C$7,"")</f>
        <v/>
      </c>
      <c r="D43" s="41">
        <f>IF(OR('Rego Register'!$M$7="Due Soon",'Rego Register'!$M$7="Expired"),'Rego Register'!$F$7,"")</f>
        <v/>
      </c>
      <c r="E43" s="41">
        <f>IF(OR('Rego Register'!$M$7="Due Soon",'Rego Register'!$M$7="Expired"),'Rego Register'!$G$7,"")</f>
        <v/>
      </c>
      <c r="F43" s="46">
        <f>IF(OR('Rego Register'!$M$7="Due Soon",'Rego Register'!$M$7="Expired"),'Rego Register'!$I$7,"")</f>
        <v/>
      </c>
      <c r="G43" s="47">
        <f>IF(OR('Rego Register'!$M$7="Due Soon",'Rego Register'!$M$7="Expired"),'Rego Register'!$J$7,"")</f>
        <v/>
      </c>
      <c r="H43" s="41">
        <f>IF(OR('Rego Register'!$M$7="Due Soon",'Rego Register'!$M$7="Expired"),'Rego Register'!$M$7,"")</f>
        <v/>
      </c>
    </row>
    <row r="44">
      <c r="A44" s="38">
        <f>IF(OR('Rego Register'!$M$8="Due Soon",'Rego Register'!$M$8="Expired"),'Rego Register'!$A$8,"")</f>
        <v/>
      </c>
      <c r="B44" s="38">
        <f>IF(OR('Rego Register'!$M$8="Due Soon",'Rego Register'!$M$8="Expired"),'Rego Register'!$B$8,"")</f>
        <v/>
      </c>
      <c r="C44" s="37">
        <f>IF(OR('Rego Register'!$M$8="Due Soon",'Rego Register'!$M$8="Expired"),'Rego Register'!$C$8,"")</f>
        <v/>
      </c>
      <c r="D44" s="38">
        <f>IF(OR('Rego Register'!$M$8="Due Soon",'Rego Register'!$M$8="Expired"),'Rego Register'!$F$8,"")</f>
        <v/>
      </c>
      <c r="E44" s="38">
        <f>IF(OR('Rego Register'!$M$8="Due Soon",'Rego Register'!$M$8="Expired"),'Rego Register'!$G$8,"")</f>
        <v/>
      </c>
      <c r="F44" s="44">
        <f>IF(OR('Rego Register'!$M$8="Due Soon",'Rego Register'!$M$8="Expired"),'Rego Register'!$I$8,"")</f>
        <v/>
      </c>
      <c r="G44" s="45">
        <f>IF(OR('Rego Register'!$M$8="Due Soon",'Rego Register'!$M$8="Expired"),'Rego Register'!$J$8,"")</f>
        <v/>
      </c>
      <c r="H44" s="38">
        <f>IF(OR('Rego Register'!$M$8="Due Soon",'Rego Register'!$M$8="Expired"),'Rego Register'!$M$8,"")</f>
        <v/>
      </c>
    </row>
    <row r="45">
      <c r="A45" s="41">
        <f>IF(OR('Rego Register'!$M$9="Due Soon",'Rego Register'!$M$9="Expired"),'Rego Register'!$A$9,"")</f>
        <v/>
      </c>
      <c r="B45" s="41">
        <f>IF(OR('Rego Register'!$M$9="Due Soon",'Rego Register'!$M$9="Expired"),'Rego Register'!$B$9,"")</f>
        <v/>
      </c>
      <c r="C45" s="40">
        <f>IF(OR('Rego Register'!$M$9="Due Soon",'Rego Register'!$M$9="Expired"),'Rego Register'!$C$9,"")</f>
        <v/>
      </c>
      <c r="D45" s="41">
        <f>IF(OR('Rego Register'!$M$9="Due Soon",'Rego Register'!$M$9="Expired"),'Rego Register'!$F$9,"")</f>
        <v/>
      </c>
      <c r="E45" s="41">
        <f>IF(OR('Rego Register'!$M$9="Due Soon",'Rego Register'!$M$9="Expired"),'Rego Register'!$G$9,"")</f>
        <v/>
      </c>
      <c r="F45" s="46">
        <f>IF(OR('Rego Register'!$M$9="Due Soon",'Rego Register'!$M$9="Expired"),'Rego Register'!$I$9,"")</f>
        <v/>
      </c>
      <c r="G45" s="47">
        <f>IF(OR('Rego Register'!$M$9="Due Soon",'Rego Register'!$M$9="Expired"),'Rego Register'!$J$9,"")</f>
        <v/>
      </c>
      <c r="H45" s="41">
        <f>IF(OR('Rego Register'!$M$9="Due Soon",'Rego Register'!$M$9="Expired"),'Rego Register'!$M$9,"")</f>
        <v/>
      </c>
    </row>
    <row r="46">
      <c r="A46" s="38">
        <f>IF(OR('Rego Register'!$M$10="Due Soon",'Rego Register'!$M$10="Expired"),'Rego Register'!$A$10,"")</f>
        <v/>
      </c>
      <c r="B46" s="38">
        <f>IF(OR('Rego Register'!$M$10="Due Soon",'Rego Register'!$M$10="Expired"),'Rego Register'!$B$10,"")</f>
        <v/>
      </c>
      <c r="C46" s="37">
        <f>IF(OR('Rego Register'!$M$10="Due Soon",'Rego Register'!$M$10="Expired"),'Rego Register'!$C$10,"")</f>
        <v/>
      </c>
      <c r="D46" s="38">
        <f>IF(OR('Rego Register'!$M$10="Due Soon",'Rego Register'!$M$10="Expired"),'Rego Register'!$F$10,"")</f>
        <v/>
      </c>
      <c r="E46" s="38">
        <f>IF(OR('Rego Register'!$M$10="Due Soon",'Rego Register'!$M$10="Expired"),'Rego Register'!$G$10,"")</f>
        <v/>
      </c>
      <c r="F46" s="44">
        <f>IF(OR('Rego Register'!$M$10="Due Soon",'Rego Register'!$M$10="Expired"),'Rego Register'!$I$10,"")</f>
        <v/>
      </c>
      <c r="G46" s="45">
        <f>IF(OR('Rego Register'!$M$10="Due Soon",'Rego Register'!$M$10="Expired"),'Rego Register'!$J$10,"")</f>
        <v/>
      </c>
      <c r="H46" s="38">
        <f>IF(OR('Rego Register'!$M$10="Due Soon",'Rego Register'!$M$10="Expired"),'Rego Register'!$M$10,"")</f>
        <v/>
      </c>
    </row>
    <row r="47">
      <c r="A47" s="41">
        <f>IF(OR('Rego Register'!$M$11="Due Soon",'Rego Register'!$M$11="Expired"),'Rego Register'!$A$11,"")</f>
        <v/>
      </c>
      <c r="B47" s="41">
        <f>IF(OR('Rego Register'!$M$11="Due Soon",'Rego Register'!$M$11="Expired"),'Rego Register'!$B$11,"")</f>
        <v/>
      </c>
      <c r="C47" s="40">
        <f>IF(OR('Rego Register'!$M$11="Due Soon",'Rego Register'!$M$11="Expired"),'Rego Register'!$C$11,"")</f>
        <v/>
      </c>
      <c r="D47" s="41">
        <f>IF(OR('Rego Register'!$M$11="Due Soon",'Rego Register'!$M$11="Expired"),'Rego Register'!$F$11,"")</f>
        <v/>
      </c>
      <c r="E47" s="41">
        <f>IF(OR('Rego Register'!$M$11="Due Soon",'Rego Register'!$M$11="Expired"),'Rego Register'!$G$11,"")</f>
        <v/>
      </c>
      <c r="F47" s="46">
        <f>IF(OR('Rego Register'!$M$11="Due Soon",'Rego Register'!$M$11="Expired"),'Rego Register'!$I$11,"")</f>
        <v/>
      </c>
      <c r="G47" s="47">
        <f>IF(OR('Rego Register'!$M$11="Due Soon",'Rego Register'!$M$11="Expired"),'Rego Register'!$J$11,"")</f>
        <v/>
      </c>
      <c r="H47" s="41">
        <f>IF(OR('Rego Register'!$M$11="Due Soon",'Rego Register'!$M$11="Expired"),'Rego Register'!$M$11,"")</f>
        <v/>
      </c>
    </row>
    <row r="48">
      <c r="A48" s="38">
        <f>IF(OR('Rego Register'!$M$12="Due Soon",'Rego Register'!$M$12="Expired"),'Rego Register'!$A$12,"")</f>
        <v/>
      </c>
      <c r="B48" s="38">
        <f>IF(OR('Rego Register'!$M$12="Due Soon",'Rego Register'!$M$12="Expired"),'Rego Register'!$B$12,"")</f>
        <v/>
      </c>
      <c r="C48" s="37">
        <f>IF(OR('Rego Register'!$M$12="Due Soon",'Rego Register'!$M$12="Expired"),'Rego Register'!$C$12,"")</f>
        <v/>
      </c>
      <c r="D48" s="38">
        <f>IF(OR('Rego Register'!$M$12="Due Soon",'Rego Register'!$M$12="Expired"),'Rego Register'!$F$12,"")</f>
        <v/>
      </c>
      <c r="E48" s="38">
        <f>IF(OR('Rego Register'!$M$12="Due Soon",'Rego Register'!$M$12="Expired"),'Rego Register'!$G$12,"")</f>
        <v/>
      </c>
      <c r="F48" s="44">
        <f>IF(OR('Rego Register'!$M$12="Due Soon",'Rego Register'!$M$12="Expired"),'Rego Register'!$I$12,"")</f>
        <v/>
      </c>
      <c r="G48" s="45">
        <f>IF(OR('Rego Register'!$M$12="Due Soon",'Rego Register'!$M$12="Expired"),'Rego Register'!$J$12,"")</f>
        <v/>
      </c>
      <c r="H48" s="38">
        <f>IF(OR('Rego Register'!$M$12="Due Soon",'Rego Register'!$M$12="Expired"),'Rego Register'!$M$12,"")</f>
        <v/>
      </c>
    </row>
    <row r="49">
      <c r="A49" s="41">
        <f>IF(OR('Rego Register'!$M$13="Due Soon",'Rego Register'!$M$13="Expired"),'Rego Register'!$A$13,"")</f>
        <v/>
      </c>
      <c r="B49" s="41">
        <f>IF(OR('Rego Register'!$M$13="Due Soon",'Rego Register'!$M$13="Expired"),'Rego Register'!$B$13,"")</f>
        <v/>
      </c>
      <c r="C49" s="40">
        <f>IF(OR('Rego Register'!$M$13="Due Soon",'Rego Register'!$M$13="Expired"),'Rego Register'!$C$13,"")</f>
        <v/>
      </c>
      <c r="D49" s="41">
        <f>IF(OR('Rego Register'!$M$13="Due Soon",'Rego Register'!$M$13="Expired"),'Rego Register'!$F$13,"")</f>
        <v/>
      </c>
      <c r="E49" s="41">
        <f>IF(OR('Rego Register'!$M$13="Due Soon",'Rego Register'!$M$13="Expired"),'Rego Register'!$G$13,"")</f>
        <v/>
      </c>
      <c r="F49" s="46">
        <f>IF(OR('Rego Register'!$M$13="Due Soon",'Rego Register'!$M$13="Expired"),'Rego Register'!$I$13,"")</f>
        <v/>
      </c>
      <c r="G49" s="47">
        <f>IF(OR('Rego Register'!$M$13="Due Soon",'Rego Register'!$M$13="Expired"),'Rego Register'!$J$13,"")</f>
        <v/>
      </c>
      <c r="H49" s="41">
        <f>IF(OR('Rego Register'!$M$13="Due Soon",'Rego Register'!$M$13="Expired"),'Rego Register'!$M$13,"")</f>
        <v/>
      </c>
    </row>
    <row r="50">
      <c r="A50" s="38">
        <f>IF(OR('Rego Register'!$M$14="Due Soon",'Rego Register'!$M$14="Expired"),'Rego Register'!$A$14,"")</f>
        <v/>
      </c>
      <c r="B50" s="38">
        <f>IF(OR('Rego Register'!$M$14="Due Soon",'Rego Register'!$M$14="Expired"),'Rego Register'!$B$14,"")</f>
        <v/>
      </c>
      <c r="C50" s="37">
        <f>IF(OR('Rego Register'!$M$14="Due Soon",'Rego Register'!$M$14="Expired"),'Rego Register'!$C$14,"")</f>
        <v/>
      </c>
      <c r="D50" s="38">
        <f>IF(OR('Rego Register'!$M$14="Due Soon",'Rego Register'!$M$14="Expired"),'Rego Register'!$F$14,"")</f>
        <v/>
      </c>
      <c r="E50" s="38">
        <f>IF(OR('Rego Register'!$M$14="Due Soon",'Rego Register'!$M$14="Expired"),'Rego Register'!$G$14,"")</f>
        <v/>
      </c>
      <c r="F50" s="44">
        <f>IF(OR('Rego Register'!$M$14="Due Soon",'Rego Register'!$M$14="Expired"),'Rego Register'!$I$14,"")</f>
        <v/>
      </c>
      <c r="G50" s="45">
        <f>IF(OR('Rego Register'!$M$14="Due Soon",'Rego Register'!$M$14="Expired"),'Rego Register'!$J$14,"")</f>
        <v/>
      </c>
      <c r="H50" s="38">
        <f>IF(OR('Rego Register'!$M$14="Due Soon",'Rego Register'!$M$14="Expired"),'Rego Register'!$M$14,"")</f>
        <v/>
      </c>
    </row>
    <row r="51">
      <c r="A51" s="41">
        <f>IF(OR('Rego Register'!$M$15="Due Soon",'Rego Register'!$M$15="Expired"),'Rego Register'!$A$15,"")</f>
        <v/>
      </c>
      <c r="B51" s="41">
        <f>IF(OR('Rego Register'!$M$15="Due Soon",'Rego Register'!$M$15="Expired"),'Rego Register'!$B$15,"")</f>
        <v/>
      </c>
      <c r="C51" s="40">
        <f>IF(OR('Rego Register'!$M$15="Due Soon",'Rego Register'!$M$15="Expired"),'Rego Register'!$C$15,"")</f>
        <v/>
      </c>
      <c r="D51" s="41">
        <f>IF(OR('Rego Register'!$M$15="Due Soon",'Rego Register'!$M$15="Expired"),'Rego Register'!$F$15,"")</f>
        <v/>
      </c>
      <c r="E51" s="41">
        <f>IF(OR('Rego Register'!$M$15="Due Soon",'Rego Register'!$M$15="Expired"),'Rego Register'!$G$15,"")</f>
        <v/>
      </c>
      <c r="F51" s="46">
        <f>IF(OR('Rego Register'!$M$15="Due Soon",'Rego Register'!$M$15="Expired"),'Rego Register'!$I$15,"")</f>
        <v/>
      </c>
      <c r="G51" s="47">
        <f>IF(OR('Rego Register'!$M$15="Due Soon",'Rego Register'!$M$15="Expired"),'Rego Register'!$J$15,"")</f>
        <v/>
      </c>
      <c r="H51" s="41">
        <f>IF(OR('Rego Register'!$M$15="Due Soon",'Rego Register'!$M$15="Expired"),'Rego Register'!$M$15,"")</f>
        <v/>
      </c>
    </row>
    <row r="52">
      <c r="A52" s="38">
        <f>IF(OR('Rego Register'!$M$16="Due Soon",'Rego Register'!$M$16="Expired"),'Rego Register'!$A$16,"")</f>
        <v/>
      </c>
      <c r="B52" s="38">
        <f>IF(OR('Rego Register'!$M$16="Due Soon",'Rego Register'!$M$16="Expired"),'Rego Register'!$B$16,"")</f>
        <v/>
      </c>
      <c r="C52" s="37">
        <f>IF(OR('Rego Register'!$M$16="Due Soon",'Rego Register'!$M$16="Expired"),'Rego Register'!$C$16,"")</f>
        <v/>
      </c>
      <c r="D52" s="38">
        <f>IF(OR('Rego Register'!$M$16="Due Soon",'Rego Register'!$M$16="Expired"),'Rego Register'!$F$16,"")</f>
        <v/>
      </c>
      <c r="E52" s="38">
        <f>IF(OR('Rego Register'!$M$16="Due Soon",'Rego Register'!$M$16="Expired"),'Rego Register'!$G$16,"")</f>
        <v/>
      </c>
      <c r="F52" s="44">
        <f>IF(OR('Rego Register'!$M$16="Due Soon",'Rego Register'!$M$16="Expired"),'Rego Register'!$I$16,"")</f>
        <v/>
      </c>
      <c r="G52" s="45">
        <f>IF(OR('Rego Register'!$M$16="Due Soon",'Rego Register'!$M$16="Expired"),'Rego Register'!$J$16,"")</f>
        <v/>
      </c>
      <c r="H52" s="38">
        <f>IF(OR('Rego Register'!$M$16="Due Soon",'Rego Register'!$M$16="Expired"),'Rego Register'!$M$16,"")</f>
        <v/>
      </c>
    </row>
    <row r="53">
      <c r="A53" s="41">
        <f>IF(OR('Rego Register'!$M$17="Due Soon",'Rego Register'!$M$17="Expired"),'Rego Register'!$A$17,"")</f>
        <v/>
      </c>
      <c r="B53" s="41">
        <f>IF(OR('Rego Register'!$M$17="Due Soon",'Rego Register'!$M$17="Expired"),'Rego Register'!$B$17,"")</f>
        <v/>
      </c>
      <c r="C53" s="40">
        <f>IF(OR('Rego Register'!$M$17="Due Soon",'Rego Register'!$M$17="Expired"),'Rego Register'!$C$17,"")</f>
        <v/>
      </c>
      <c r="D53" s="41">
        <f>IF(OR('Rego Register'!$M$17="Due Soon",'Rego Register'!$M$17="Expired"),'Rego Register'!$F$17,"")</f>
        <v/>
      </c>
      <c r="E53" s="41">
        <f>IF(OR('Rego Register'!$M$17="Due Soon",'Rego Register'!$M$17="Expired"),'Rego Register'!$G$17,"")</f>
        <v/>
      </c>
      <c r="F53" s="46">
        <f>IF(OR('Rego Register'!$M$17="Due Soon",'Rego Register'!$M$17="Expired"),'Rego Register'!$I$17,"")</f>
        <v/>
      </c>
      <c r="G53" s="47">
        <f>IF(OR('Rego Register'!$M$17="Due Soon",'Rego Register'!$M$17="Expired"),'Rego Register'!$J$17,"")</f>
        <v/>
      </c>
      <c r="H53" s="41">
        <f>IF(OR('Rego Register'!$M$17="Due Soon",'Rego Register'!$M$17="Expired"),'Rego Register'!$M$17,"")</f>
        <v/>
      </c>
    </row>
    <row r="54">
      <c r="A54" s="38">
        <f>IF(OR('Rego Register'!$M$18="Due Soon",'Rego Register'!$M$18="Expired"),'Rego Register'!$A$18,"")</f>
        <v/>
      </c>
      <c r="B54" s="38">
        <f>IF(OR('Rego Register'!$M$18="Due Soon",'Rego Register'!$M$18="Expired"),'Rego Register'!$B$18,"")</f>
        <v/>
      </c>
      <c r="C54" s="37">
        <f>IF(OR('Rego Register'!$M$18="Due Soon",'Rego Register'!$M$18="Expired"),'Rego Register'!$C$18,"")</f>
        <v/>
      </c>
      <c r="D54" s="38">
        <f>IF(OR('Rego Register'!$M$18="Due Soon",'Rego Register'!$M$18="Expired"),'Rego Register'!$F$18,"")</f>
        <v/>
      </c>
      <c r="E54" s="38">
        <f>IF(OR('Rego Register'!$M$18="Due Soon",'Rego Register'!$M$18="Expired"),'Rego Register'!$G$18,"")</f>
        <v/>
      </c>
      <c r="F54" s="44">
        <f>IF(OR('Rego Register'!$M$18="Due Soon",'Rego Register'!$M$18="Expired"),'Rego Register'!$I$18,"")</f>
        <v/>
      </c>
      <c r="G54" s="45">
        <f>IF(OR('Rego Register'!$M$18="Due Soon",'Rego Register'!$M$18="Expired"),'Rego Register'!$J$18,"")</f>
        <v/>
      </c>
      <c r="H54" s="38">
        <f>IF(OR('Rego Register'!$M$18="Due Soon",'Rego Register'!$M$18="Expired"),'Rego Register'!$M$18,"")</f>
        <v/>
      </c>
    </row>
    <row r="55">
      <c r="A55" s="41">
        <f>IF(OR('Rego Register'!$M$19="Due Soon",'Rego Register'!$M$19="Expired"),'Rego Register'!$A$19,"")</f>
        <v/>
      </c>
      <c r="B55" s="41">
        <f>IF(OR('Rego Register'!$M$19="Due Soon",'Rego Register'!$M$19="Expired"),'Rego Register'!$B$19,"")</f>
        <v/>
      </c>
      <c r="C55" s="40">
        <f>IF(OR('Rego Register'!$M$19="Due Soon",'Rego Register'!$M$19="Expired"),'Rego Register'!$C$19,"")</f>
        <v/>
      </c>
      <c r="D55" s="41">
        <f>IF(OR('Rego Register'!$M$19="Due Soon",'Rego Register'!$M$19="Expired"),'Rego Register'!$F$19,"")</f>
        <v/>
      </c>
      <c r="E55" s="41">
        <f>IF(OR('Rego Register'!$M$19="Due Soon",'Rego Register'!$M$19="Expired"),'Rego Register'!$G$19,"")</f>
        <v/>
      </c>
      <c r="F55" s="46">
        <f>IF(OR('Rego Register'!$M$19="Due Soon",'Rego Register'!$M$19="Expired"),'Rego Register'!$I$19,"")</f>
        <v/>
      </c>
      <c r="G55" s="47">
        <f>IF(OR('Rego Register'!$M$19="Due Soon",'Rego Register'!$M$19="Expired"),'Rego Register'!$J$19,"")</f>
        <v/>
      </c>
      <c r="H55" s="41">
        <f>IF(OR('Rego Register'!$M$19="Due Soon",'Rego Register'!$M$19="Expired"),'Rego Register'!$M$19,"")</f>
        <v/>
      </c>
    </row>
    <row r="56">
      <c r="A56" s="38">
        <f>IF(OR('Rego Register'!$M$20="Due Soon",'Rego Register'!$M$20="Expired"),'Rego Register'!$A$20,"")</f>
        <v/>
      </c>
      <c r="B56" s="38">
        <f>IF(OR('Rego Register'!$M$20="Due Soon",'Rego Register'!$M$20="Expired"),'Rego Register'!$B$20,"")</f>
        <v/>
      </c>
      <c r="C56" s="37">
        <f>IF(OR('Rego Register'!$M$20="Due Soon",'Rego Register'!$M$20="Expired"),'Rego Register'!$C$20,"")</f>
        <v/>
      </c>
      <c r="D56" s="38">
        <f>IF(OR('Rego Register'!$M$20="Due Soon",'Rego Register'!$M$20="Expired"),'Rego Register'!$F$20,"")</f>
        <v/>
      </c>
      <c r="E56" s="38">
        <f>IF(OR('Rego Register'!$M$20="Due Soon",'Rego Register'!$M$20="Expired"),'Rego Register'!$G$20,"")</f>
        <v/>
      </c>
      <c r="F56" s="44">
        <f>IF(OR('Rego Register'!$M$20="Due Soon",'Rego Register'!$M$20="Expired"),'Rego Register'!$I$20,"")</f>
        <v/>
      </c>
      <c r="G56" s="45">
        <f>IF(OR('Rego Register'!$M$20="Due Soon",'Rego Register'!$M$20="Expired"),'Rego Register'!$J$20,"")</f>
        <v/>
      </c>
      <c r="H56" s="38">
        <f>IF(OR('Rego Register'!$M$20="Due Soon",'Rego Register'!$M$20="Expired"),'Rego Register'!$M$20,"")</f>
        <v/>
      </c>
    </row>
    <row r="57">
      <c r="A57" s="41">
        <f>IF(OR('Rego Register'!$M$21="Due Soon",'Rego Register'!$M$21="Expired"),'Rego Register'!$A$21,"")</f>
        <v/>
      </c>
      <c r="B57" s="41">
        <f>IF(OR('Rego Register'!$M$21="Due Soon",'Rego Register'!$M$21="Expired"),'Rego Register'!$B$21,"")</f>
        <v/>
      </c>
      <c r="C57" s="40">
        <f>IF(OR('Rego Register'!$M$21="Due Soon",'Rego Register'!$M$21="Expired"),'Rego Register'!$C$21,"")</f>
        <v/>
      </c>
      <c r="D57" s="41">
        <f>IF(OR('Rego Register'!$M$21="Due Soon",'Rego Register'!$M$21="Expired"),'Rego Register'!$F$21,"")</f>
        <v/>
      </c>
      <c r="E57" s="41">
        <f>IF(OR('Rego Register'!$M$21="Due Soon",'Rego Register'!$M$21="Expired"),'Rego Register'!$G$21,"")</f>
        <v/>
      </c>
      <c r="F57" s="46">
        <f>IF(OR('Rego Register'!$M$21="Due Soon",'Rego Register'!$M$21="Expired"),'Rego Register'!$I$21,"")</f>
        <v/>
      </c>
      <c r="G57" s="47">
        <f>IF(OR('Rego Register'!$M$21="Due Soon",'Rego Register'!$M$21="Expired"),'Rego Register'!$J$21,"")</f>
        <v/>
      </c>
      <c r="H57" s="41">
        <f>IF(OR('Rego Register'!$M$21="Due Soon",'Rego Register'!$M$21="Expired"),'Rego Register'!$M$21,"")</f>
        <v/>
      </c>
    </row>
    <row r="58">
      <c r="A58" s="38">
        <f>IF(OR('Rego Register'!$M$22="Due Soon",'Rego Register'!$M$22="Expired"),'Rego Register'!$A$22,"")</f>
        <v/>
      </c>
      <c r="B58" s="38">
        <f>IF(OR('Rego Register'!$M$22="Due Soon",'Rego Register'!$M$22="Expired"),'Rego Register'!$B$22,"")</f>
        <v/>
      </c>
      <c r="C58" s="37">
        <f>IF(OR('Rego Register'!$M$22="Due Soon",'Rego Register'!$M$22="Expired"),'Rego Register'!$C$22,"")</f>
        <v/>
      </c>
      <c r="D58" s="38">
        <f>IF(OR('Rego Register'!$M$22="Due Soon",'Rego Register'!$M$22="Expired"),'Rego Register'!$F$22,"")</f>
        <v/>
      </c>
      <c r="E58" s="38">
        <f>IF(OR('Rego Register'!$M$22="Due Soon",'Rego Register'!$M$22="Expired"),'Rego Register'!$G$22,"")</f>
        <v/>
      </c>
      <c r="F58" s="44">
        <f>IF(OR('Rego Register'!$M$22="Due Soon",'Rego Register'!$M$22="Expired"),'Rego Register'!$I$22,"")</f>
        <v/>
      </c>
      <c r="G58" s="45">
        <f>IF(OR('Rego Register'!$M$22="Due Soon",'Rego Register'!$M$22="Expired"),'Rego Register'!$J$22,"")</f>
        <v/>
      </c>
      <c r="H58" s="38">
        <f>IF(OR('Rego Register'!$M$22="Due Soon",'Rego Register'!$M$22="Expired"),'Rego Register'!$M$22,"")</f>
        <v/>
      </c>
    </row>
    <row r="59">
      <c r="A59" s="41">
        <f>IF(OR('Rego Register'!$M$23="Due Soon",'Rego Register'!$M$23="Expired"),'Rego Register'!$A$23,"")</f>
        <v/>
      </c>
      <c r="B59" s="41">
        <f>IF(OR('Rego Register'!$M$23="Due Soon",'Rego Register'!$M$23="Expired"),'Rego Register'!$B$23,"")</f>
        <v/>
      </c>
      <c r="C59" s="40">
        <f>IF(OR('Rego Register'!$M$23="Due Soon",'Rego Register'!$M$23="Expired"),'Rego Register'!$C$23,"")</f>
        <v/>
      </c>
      <c r="D59" s="41">
        <f>IF(OR('Rego Register'!$M$23="Due Soon",'Rego Register'!$M$23="Expired"),'Rego Register'!$F$23,"")</f>
        <v/>
      </c>
      <c r="E59" s="41">
        <f>IF(OR('Rego Register'!$M$23="Due Soon",'Rego Register'!$M$23="Expired"),'Rego Register'!$G$23,"")</f>
        <v/>
      </c>
      <c r="F59" s="46">
        <f>IF(OR('Rego Register'!$M$23="Due Soon",'Rego Register'!$M$23="Expired"),'Rego Register'!$I$23,"")</f>
        <v/>
      </c>
      <c r="G59" s="47">
        <f>IF(OR('Rego Register'!$M$23="Due Soon",'Rego Register'!$M$23="Expired"),'Rego Register'!$J$23,"")</f>
        <v/>
      </c>
      <c r="H59" s="41">
        <f>IF(OR('Rego Register'!$M$23="Due Soon",'Rego Register'!$M$23="Expired"),'Rego Register'!$M$23,"")</f>
        <v/>
      </c>
    </row>
    <row r="60">
      <c r="A60" s="38">
        <f>IF(OR('Rego Register'!$M$24="Due Soon",'Rego Register'!$M$24="Expired"),'Rego Register'!$A$24,"")</f>
        <v/>
      </c>
      <c r="B60" s="38">
        <f>IF(OR('Rego Register'!$M$24="Due Soon",'Rego Register'!$M$24="Expired"),'Rego Register'!$B$24,"")</f>
        <v/>
      </c>
      <c r="C60" s="37">
        <f>IF(OR('Rego Register'!$M$24="Due Soon",'Rego Register'!$M$24="Expired"),'Rego Register'!$C$24,"")</f>
        <v/>
      </c>
      <c r="D60" s="38">
        <f>IF(OR('Rego Register'!$M$24="Due Soon",'Rego Register'!$M$24="Expired"),'Rego Register'!$F$24,"")</f>
        <v/>
      </c>
      <c r="E60" s="38">
        <f>IF(OR('Rego Register'!$M$24="Due Soon",'Rego Register'!$M$24="Expired"),'Rego Register'!$G$24,"")</f>
        <v/>
      </c>
      <c r="F60" s="44">
        <f>IF(OR('Rego Register'!$M$24="Due Soon",'Rego Register'!$M$24="Expired"),'Rego Register'!$I$24,"")</f>
        <v/>
      </c>
      <c r="G60" s="45">
        <f>IF(OR('Rego Register'!$M$24="Due Soon",'Rego Register'!$M$24="Expired"),'Rego Register'!$J$24,"")</f>
        <v/>
      </c>
      <c r="H60" s="38">
        <f>IF(OR('Rego Register'!$M$24="Due Soon",'Rego Register'!$M$24="Expired"),'Rego Register'!$M$24,"")</f>
        <v/>
      </c>
    </row>
    <row r="61">
      <c r="A61" s="41">
        <f>IF(OR('Rego Register'!$M$25="Due Soon",'Rego Register'!$M$25="Expired"),'Rego Register'!$A$25,"")</f>
        <v/>
      </c>
      <c r="B61" s="41">
        <f>IF(OR('Rego Register'!$M$25="Due Soon",'Rego Register'!$M$25="Expired"),'Rego Register'!$B$25,"")</f>
        <v/>
      </c>
      <c r="C61" s="40">
        <f>IF(OR('Rego Register'!$M$25="Due Soon",'Rego Register'!$M$25="Expired"),'Rego Register'!$C$25,"")</f>
        <v/>
      </c>
      <c r="D61" s="41">
        <f>IF(OR('Rego Register'!$M$25="Due Soon",'Rego Register'!$M$25="Expired"),'Rego Register'!$F$25,"")</f>
        <v/>
      </c>
      <c r="E61" s="41">
        <f>IF(OR('Rego Register'!$M$25="Due Soon",'Rego Register'!$M$25="Expired"),'Rego Register'!$G$25,"")</f>
        <v/>
      </c>
      <c r="F61" s="46">
        <f>IF(OR('Rego Register'!$M$25="Due Soon",'Rego Register'!$M$25="Expired"),'Rego Register'!$I$25,"")</f>
        <v/>
      </c>
      <c r="G61" s="47">
        <f>IF(OR('Rego Register'!$M$25="Due Soon",'Rego Register'!$M$25="Expired"),'Rego Register'!$J$25,"")</f>
        <v/>
      </c>
      <c r="H61" s="41">
        <f>IF(OR('Rego Register'!$M$25="Due Soon",'Rego Register'!$M$25="Expired"),'Rego Register'!$M$25,"")</f>
        <v/>
      </c>
    </row>
    <row r="62">
      <c r="A62" s="38">
        <f>IF(OR('Rego Register'!$M$26="Due Soon",'Rego Register'!$M$26="Expired"),'Rego Register'!$A$26,"")</f>
        <v/>
      </c>
      <c r="B62" s="38">
        <f>IF(OR('Rego Register'!$M$26="Due Soon",'Rego Register'!$M$26="Expired"),'Rego Register'!$B$26,"")</f>
        <v/>
      </c>
      <c r="C62" s="37">
        <f>IF(OR('Rego Register'!$M$26="Due Soon",'Rego Register'!$M$26="Expired"),'Rego Register'!$C$26,"")</f>
        <v/>
      </c>
      <c r="D62" s="38">
        <f>IF(OR('Rego Register'!$M$26="Due Soon",'Rego Register'!$M$26="Expired"),'Rego Register'!$F$26,"")</f>
        <v/>
      </c>
      <c r="E62" s="38">
        <f>IF(OR('Rego Register'!$M$26="Due Soon",'Rego Register'!$M$26="Expired"),'Rego Register'!$G$26,"")</f>
        <v/>
      </c>
      <c r="F62" s="44">
        <f>IF(OR('Rego Register'!$M$26="Due Soon",'Rego Register'!$M$26="Expired"),'Rego Register'!$I$26,"")</f>
        <v/>
      </c>
      <c r="G62" s="45">
        <f>IF(OR('Rego Register'!$M$26="Due Soon",'Rego Register'!$M$26="Expired"),'Rego Register'!$J$26,"")</f>
        <v/>
      </c>
      <c r="H62" s="38">
        <f>IF(OR('Rego Register'!$M$26="Due Soon",'Rego Register'!$M$26="Expired"),'Rego Register'!$M$26,"")</f>
        <v/>
      </c>
    </row>
    <row r="63">
      <c r="A63" s="41">
        <f>IF(OR('Rego Register'!$M$27="Due Soon",'Rego Register'!$M$27="Expired"),'Rego Register'!$A$27,"")</f>
        <v/>
      </c>
      <c r="B63" s="41">
        <f>IF(OR('Rego Register'!$M$27="Due Soon",'Rego Register'!$M$27="Expired"),'Rego Register'!$B$27,"")</f>
        <v/>
      </c>
      <c r="C63" s="40">
        <f>IF(OR('Rego Register'!$M$27="Due Soon",'Rego Register'!$M$27="Expired"),'Rego Register'!$C$27,"")</f>
        <v/>
      </c>
      <c r="D63" s="41">
        <f>IF(OR('Rego Register'!$M$27="Due Soon",'Rego Register'!$M$27="Expired"),'Rego Register'!$F$27,"")</f>
        <v/>
      </c>
      <c r="E63" s="41">
        <f>IF(OR('Rego Register'!$M$27="Due Soon",'Rego Register'!$M$27="Expired"),'Rego Register'!$G$27,"")</f>
        <v/>
      </c>
      <c r="F63" s="46">
        <f>IF(OR('Rego Register'!$M$27="Due Soon",'Rego Register'!$M$27="Expired"),'Rego Register'!$I$27,"")</f>
        <v/>
      </c>
      <c r="G63" s="47">
        <f>IF(OR('Rego Register'!$M$27="Due Soon",'Rego Register'!$M$27="Expired"),'Rego Register'!$J$27,"")</f>
        <v/>
      </c>
      <c r="H63" s="41">
        <f>IF(OR('Rego Register'!$M$27="Due Soon",'Rego Register'!$M$27="Expired"),'Rego Register'!$M$27,"")</f>
        <v/>
      </c>
    </row>
    <row r="64">
      <c r="A64" s="38">
        <f>IF(OR('Rego Register'!$M$28="Due Soon",'Rego Register'!$M$28="Expired"),'Rego Register'!$A$28,"")</f>
        <v/>
      </c>
      <c r="B64" s="38">
        <f>IF(OR('Rego Register'!$M$28="Due Soon",'Rego Register'!$M$28="Expired"),'Rego Register'!$B$28,"")</f>
        <v/>
      </c>
      <c r="C64" s="37">
        <f>IF(OR('Rego Register'!$M$28="Due Soon",'Rego Register'!$M$28="Expired"),'Rego Register'!$C$28,"")</f>
        <v/>
      </c>
      <c r="D64" s="38">
        <f>IF(OR('Rego Register'!$M$28="Due Soon",'Rego Register'!$M$28="Expired"),'Rego Register'!$F$28,"")</f>
        <v/>
      </c>
      <c r="E64" s="38">
        <f>IF(OR('Rego Register'!$M$28="Due Soon",'Rego Register'!$M$28="Expired"),'Rego Register'!$G$28,"")</f>
        <v/>
      </c>
      <c r="F64" s="44">
        <f>IF(OR('Rego Register'!$M$28="Due Soon",'Rego Register'!$M$28="Expired"),'Rego Register'!$I$28,"")</f>
        <v/>
      </c>
      <c r="G64" s="45">
        <f>IF(OR('Rego Register'!$M$28="Due Soon",'Rego Register'!$M$28="Expired"),'Rego Register'!$J$28,"")</f>
        <v/>
      </c>
      <c r="H64" s="38">
        <f>IF(OR('Rego Register'!$M$28="Due Soon",'Rego Register'!$M$28="Expired"),'Rego Register'!$M$28,"")</f>
        <v/>
      </c>
    </row>
    <row r="65">
      <c r="A65" s="41">
        <f>IF(OR('Rego Register'!$M$29="Due Soon",'Rego Register'!$M$29="Expired"),'Rego Register'!$A$29,"")</f>
        <v/>
      </c>
      <c r="B65" s="41">
        <f>IF(OR('Rego Register'!$M$29="Due Soon",'Rego Register'!$M$29="Expired"),'Rego Register'!$B$29,"")</f>
        <v/>
      </c>
      <c r="C65" s="40">
        <f>IF(OR('Rego Register'!$M$29="Due Soon",'Rego Register'!$M$29="Expired"),'Rego Register'!$C$29,"")</f>
        <v/>
      </c>
      <c r="D65" s="41">
        <f>IF(OR('Rego Register'!$M$29="Due Soon",'Rego Register'!$M$29="Expired"),'Rego Register'!$F$29,"")</f>
        <v/>
      </c>
      <c r="E65" s="41">
        <f>IF(OR('Rego Register'!$M$29="Due Soon",'Rego Register'!$M$29="Expired"),'Rego Register'!$G$29,"")</f>
        <v/>
      </c>
      <c r="F65" s="46">
        <f>IF(OR('Rego Register'!$M$29="Due Soon",'Rego Register'!$M$29="Expired"),'Rego Register'!$I$29,"")</f>
        <v/>
      </c>
      <c r="G65" s="47">
        <f>IF(OR('Rego Register'!$M$29="Due Soon",'Rego Register'!$M$29="Expired"),'Rego Register'!$J$29,"")</f>
        <v/>
      </c>
      <c r="H65" s="41">
        <f>IF(OR('Rego Register'!$M$29="Due Soon",'Rego Register'!$M$29="Expired"),'Rego Register'!$M$29,"")</f>
        <v/>
      </c>
    </row>
    <row r="66">
      <c r="A66" s="38">
        <f>IF(OR('Rego Register'!$M$30="Due Soon",'Rego Register'!$M$30="Expired"),'Rego Register'!$A$30,"")</f>
        <v/>
      </c>
      <c r="B66" s="38">
        <f>IF(OR('Rego Register'!$M$30="Due Soon",'Rego Register'!$M$30="Expired"),'Rego Register'!$B$30,"")</f>
        <v/>
      </c>
      <c r="C66" s="37">
        <f>IF(OR('Rego Register'!$M$30="Due Soon",'Rego Register'!$M$30="Expired"),'Rego Register'!$C$30,"")</f>
        <v/>
      </c>
      <c r="D66" s="38">
        <f>IF(OR('Rego Register'!$M$30="Due Soon",'Rego Register'!$M$30="Expired"),'Rego Register'!$F$30,"")</f>
        <v/>
      </c>
      <c r="E66" s="38">
        <f>IF(OR('Rego Register'!$M$30="Due Soon",'Rego Register'!$M$30="Expired"),'Rego Register'!$G$30,"")</f>
        <v/>
      </c>
      <c r="F66" s="44">
        <f>IF(OR('Rego Register'!$M$30="Due Soon",'Rego Register'!$M$30="Expired"),'Rego Register'!$I$30,"")</f>
        <v/>
      </c>
      <c r="G66" s="45">
        <f>IF(OR('Rego Register'!$M$30="Due Soon",'Rego Register'!$M$30="Expired"),'Rego Register'!$J$30,"")</f>
        <v/>
      </c>
      <c r="H66" s="38">
        <f>IF(OR('Rego Register'!$M$30="Due Soon",'Rego Register'!$M$30="Expired"),'Rego Register'!$M$30,"")</f>
        <v/>
      </c>
    </row>
    <row r="67">
      <c r="A67" s="41">
        <f>IF(OR('Rego Register'!$M$31="Due Soon",'Rego Register'!$M$31="Expired"),'Rego Register'!$A$31,"")</f>
        <v/>
      </c>
      <c r="B67" s="41">
        <f>IF(OR('Rego Register'!$M$31="Due Soon",'Rego Register'!$M$31="Expired"),'Rego Register'!$B$31,"")</f>
        <v/>
      </c>
      <c r="C67" s="40">
        <f>IF(OR('Rego Register'!$M$31="Due Soon",'Rego Register'!$M$31="Expired"),'Rego Register'!$C$31,"")</f>
        <v/>
      </c>
      <c r="D67" s="41">
        <f>IF(OR('Rego Register'!$M$31="Due Soon",'Rego Register'!$M$31="Expired"),'Rego Register'!$F$31,"")</f>
        <v/>
      </c>
      <c r="E67" s="41">
        <f>IF(OR('Rego Register'!$M$31="Due Soon",'Rego Register'!$M$31="Expired"),'Rego Register'!$G$31,"")</f>
        <v/>
      </c>
      <c r="F67" s="46">
        <f>IF(OR('Rego Register'!$M$31="Due Soon",'Rego Register'!$M$31="Expired"),'Rego Register'!$I$31,"")</f>
        <v/>
      </c>
      <c r="G67" s="47">
        <f>IF(OR('Rego Register'!$M$31="Due Soon",'Rego Register'!$M$31="Expired"),'Rego Register'!$J$31,"")</f>
        <v/>
      </c>
      <c r="H67" s="41">
        <f>IF(OR('Rego Register'!$M$31="Due Soon",'Rego Register'!$M$31="Expired"),'Rego Register'!$M$31,"")</f>
        <v/>
      </c>
    </row>
    <row r="68">
      <c r="A68" s="38">
        <f>IF(OR('Rego Register'!$M$32="Due Soon",'Rego Register'!$M$32="Expired"),'Rego Register'!$A$32,"")</f>
        <v/>
      </c>
      <c r="B68" s="38">
        <f>IF(OR('Rego Register'!$M$32="Due Soon",'Rego Register'!$M$32="Expired"),'Rego Register'!$B$32,"")</f>
        <v/>
      </c>
      <c r="C68" s="37">
        <f>IF(OR('Rego Register'!$M$32="Due Soon",'Rego Register'!$M$32="Expired"),'Rego Register'!$C$32,"")</f>
        <v/>
      </c>
      <c r="D68" s="38">
        <f>IF(OR('Rego Register'!$M$32="Due Soon",'Rego Register'!$M$32="Expired"),'Rego Register'!$F$32,"")</f>
        <v/>
      </c>
      <c r="E68" s="38">
        <f>IF(OR('Rego Register'!$M$32="Due Soon",'Rego Register'!$M$32="Expired"),'Rego Register'!$G$32,"")</f>
        <v/>
      </c>
      <c r="F68" s="44">
        <f>IF(OR('Rego Register'!$M$32="Due Soon",'Rego Register'!$M$32="Expired"),'Rego Register'!$I$32,"")</f>
        <v/>
      </c>
      <c r="G68" s="45">
        <f>IF(OR('Rego Register'!$M$32="Due Soon",'Rego Register'!$M$32="Expired"),'Rego Register'!$J$32,"")</f>
        <v/>
      </c>
      <c r="H68" s="38">
        <f>IF(OR('Rego Register'!$M$32="Due Soon",'Rego Register'!$M$32="Expired"),'Rego Register'!$M$32,"")</f>
        <v/>
      </c>
    </row>
    <row r="69">
      <c r="A69" s="41">
        <f>IF(OR('Rego Register'!$M$33="Due Soon",'Rego Register'!$M$33="Expired"),'Rego Register'!$A$33,"")</f>
        <v/>
      </c>
      <c r="B69" s="41">
        <f>IF(OR('Rego Register'!$M$33="Due Soon",'Rego Register'!$M$33="Expired"),'Rego Register'!$B$33,"")</f>
        <v/>
      </c>
      <c r="C69" s="40">
        <f>IF(OR('Rego Register'!$M$33="Due Soon",'Rego Register'!$M$33="Expired"),'Rego Register'!$C$33,"")</f>
        <v/>
      </c>
      <c r="D69" s="41">
        <f>IF(OR('Rego Register'!$M$33="Due Soon",'Rego Register'!$M$33="Expired"),'Rego Register'!$F$33,"")</f>
        <v/>
      </c>
      <c r="E69" s="41">
        <f>IF(OR('Rego Register'!$M$33="Due Soon",'Rego Register'!$M$33="Expired"),'Rego Register'!$G$33,"")</f>
        <v/>
      </c>
      <c r="F69" s="46">
        <f>IF(OR('Rego Register'!$M$33="Due Soon",'Rego Register'!$M$33="Expired"),'Rego Register'!$I$33,"")</f>
        <v/>
      </c>
      <c r="G69" s="47">
        <f>IF(OR('Rego Register'!$M$33="Due Soon",'Rego Register'!$M$33="Expired"),'Rego Register'!$J$33,"")</f>
        <v/>
      </c>
      <c r="H69" s="41">
        <f>IF(OR('Rego Register'!$M$33="Due Soon",'Rego Register'!$M$33="Expired"),'Rego Register'!$M$33,"")</f>
        <v/>
      </c>
    </row>
    <row r="70">
      <c r="A70" s="38">
        <f>IF(OR('Rego Register'!$M$34="Due Soon",'Rego Register'!$M$34="Expired"),'Rego Register'!$A$34,"")</f>
        <v/>
      </c>
      <c r="B70" s="38">
        <f>IF(OR('Rego Register'!$M$34="Due Soon",'Rego Register'!$M$34="Expired"),'Rego Register'!$B$34,"")</f>
        <v/>
      </c>
      <c r="C70" s="37">
        <f>IF(OR('Rego Register'!$M$34="Due Soon",'Rego Register'!$M$34="Expired"),'Rego Register'!$C$34,"")</f>
        <v/>
      </c>
      <c r="D70" s="38">
        <f>IF(OR('Rego Register'!$M$34="Due Soon",'Rego Register'!$M$34="Expired"),'Rego Register'!$F$34,"")</f>
        <v/>
      </c>
      <c r="E70" s="38">
        <f>IF(OR('Rego Register'!$M$34="Due Soon",'Rego Register'!$M$34="Expired"),'Rego Register'!$G$34,"")</f>
        <v/>
      </c>
      <c r="F70" s="44">
        <f>IF(OR('Rego Register'!$M$34="Due Soon",'Rego Register'!$M$34="Expired"),'Rego Register'!$I$34,"")</f>
        <v/>
      </c>
      <c r="G70" s="45">
        <f>IF(OR('Rego Register'!$M$34="Due Soon",'Rego Register'!$M$34="Expired"),'Rego Register'!$J$34,"")</f>
        <v/>
      </c>
      <c r="H70" s="38">
        <f>IF(OR('Rego Register'!$M$34="Due Soon",'Rego Register'!$M$34="Expired"),'Rego Register'!$M$34,"")</f>
        <v/>
      </c>
    </row>
    <row r="71">
      <c r="A71" s="41">
        <f>IF(OR('Rego Register'!$M$35="Due Soon",'Rego Register'!$M$35="Expired"),'Rego Register'!$A$35,"")</f>
        <v/>
      </c>
      <c r="B71" s="41">
        <f>IF(OR('Rego Register'!$M$35="Due Soon",'Rego Register'!$M$35="Expired"),'Rego Register'!$B$35,"")</f>
        <v/>
      </c>
      <c r="C71" s="40">
        <f>IF(OR('Rego Register'!$M$35="Due Soon",'Rego Register'!$M$35="Expired"),'Rego Register'!$C$35,"")</f>
        <v/>
      </c>
      <c r="D71" s="41">
        <f>IF(OR('Rego Register'!$M$35="Due Soon",'Rego Register'!$M$35="Expired"),'Rego Register'!$F$35,"")</f>
        <v/>
      </c>
      <c r="E71" s="41">
        <f>IF(OR('Rego Register'!$M$35="Due Soon",'Rego Register'!$M$35="Expired"),'Rego Register'!$G$35,"")</f>
        <v/>
      </c>
      <c r="F71" s="46">
        <f>IF(OR('Rego Register'!$M$35="Due Soon",'Rego Register'!$M$35="Expired"),'Rego Register'!$I$35,"")</f>
        <v/>
      </c>
      <c r="G71" s="47">
        <f>IF(OR('Rego Register'!$M$35="Due Soon",'Rego Register'!$M$35="Expired"),'Rego Register'!$J$35,"")</f>
        <v/>
      </c>
      <c r="H71" s="41">
        <f>IF(OR('Rego Register'!$M$35="Due Soon",'Rego Register'!$M$35="Expired"),'Rego Register'!$M$35,"")</f>
        <v/>
      </c>
    </row>
    <row r="72">
      <c r="A72" s="38">
        <f>IF(OR('Rego Register'!$M$36="Due Soon",'Rego Register'!$M$36="Expired"),'Rego Register'!$A$36,"")</f>
        <v/>
      </c>
      <c r="B72" s="38">
        <f>IF(OR('Rego Register'!$M$36="Due Soon",'Rego Register'!$M$36="Expired"),'Rego Register'!$B$36,"")</f>
        <v/>
      </c>
      <c r="C72" s="37">
        <f>IF(OR('Rego Register'!$M$36="Due Soon",'Rego Register'!$M$36="Expired"),'Rego Register'!$C$36,"")</f>
        <v/>
      </c>
      <c r="D72" s="38">
        <f>IF(OR('Rego Register'!$M$36="Due Soon",'Rego Register'!$M$36="Expired"),'Rego Register'!$F$36,"")</f>
        <v/>
      </c>
      <c r="E72" s="38">
        <f>IF(OR('Rego Register'!$M$36="Due Soon",'Rego Register'!$M$36="Expired"),'Rego Register'!$G$36,"")</f>
        <v/>
      </c>
      <c r="F72" s="44">
        <f>IF(OR('Rego Register'!$M$36="Due Soon",'Rego Register'!$M$36="Expired"),'Rego Register'!$I$36,"")</f>
        <v/>
      </c>
      <c r="G72" s="45">
        <f>IF(OR('Rego Register'!$M$36="Due Soon",'Rego Register'!$M$36="Expired"),'Rego Register'!$J$36,"")</f>
        <v/>
      </c>
      <c r="H72" s="38">
        <f>IF(OR('Rego Register'!$M$36="Due Soon",'Rego Register'!$M$36="Expired"),'Rego Register'!$M$36,"")</f>
        <v/>
      </c>
    </row>
    <row r="73">
      <c r="A73" s="41">
        <f>IF(OR('Rego Register'!$M$37="Due Soon",'Rego Register'!$M$37="Expired"),'Rego Register'!$A$37,"")</f>
        <v/>
      </c>
      <c r="B73" s="41">
        <f>IF(OR('Rego Register'!$M$37="Due Soon",'Rego Register'!$M$37="Expired"),'Rego Register'!$B$37,"")</f>
        <v/>
      </c>
      <c r="C73" s="40">
        <f>IF(OR('Rego Register'!$M$37="Due Soon",'Rego Register'!$M$37="Expired"),'Rego Register'!$C$37,"")</f>
        <v/>
      </c>
      <c r="D73" s="41">
        <f>IF(OR('Rego Register'!$M$37="Due Soon",'Rego Register'!$M$37="Expired"),'Rego Register'!$F$37,"")</f>
        <v/>
      </c>
      <c r="E73" s="41">
        <f>IF(OR('Rego Register'!$M$37="Due Soon",'Rego Register'!$M$37="Expired"),'Rego Register'!$G$37,"")</f>
        <v/>
      </c>
      <c r="F73" s="46">
        <f>IF(OR('Rego Register'!$M$37="Due Soon",'Rego Register'!$M$37="Expired"),'Rego Register'!$I$37,"")</f>
        <v/>
      </c>
      <c r="G73" s="47">
        <f>IF(OR('Rego Register'!$M$37="Due Soon",'Rego Register'!$M$37="Expired"),'Rego Register'!$J$37,"")</f>
        <v/>
      </c>
      <c r="H73" s="41">
        <f>IF(OR('Rego Register'!$M$37="Due Soon",'Rego Register'!$M$37="Expired"),'Rego Register'!$M$37,"")</f>
        <v/>
      </c>
    </row>
    <row r="74">
      <c r="A74" s="38">
        <f>IF(OR('Rego Register'!$M$38="Due Soon",'Rego Register'!$M$38="Expired"),'Rego Register'!$A$38,"")</f>
        <v/>
      </c>
      <c r="B74" s="38">
        <f>IF(OR('Rego Register'!$M$38="Due Soon",'Rego Register'!$M$38="Expired"),'Rego Register'!$B$38,"")</f>
        <v/>
      </c>
      <c r="C74" s="37">
        <f>IF(OR('Rego Register'!$M$38="Due Soon",'Rego Register'!$M$38="Expired"),'Rego Register'!$C$38,"")</f>
        <v/>
      </c>
      <c r="D74" s="38">
        <f>IF(OR('Rego Register'!$M$38="Due Soon",'Rego Register'!$M$38="Expired"),'Rego Register'!$F$38,"")</f>
        <v/>
      </c>
      <c r="E74" s="38">
        <f>IF(OR('Rego Register'!$M$38="Due Soon",'Rego Register'!$M$38="Expired"),'Rego Register'!$G$38,"")</f>
        <v/>
      </c>
      <c r="F74" s="44">
        <f>IF(OR('Rego Register'!$M$38="Due Soon",'Rego Register'!$M$38="Expired"),'Rego Register'!$I$38,"")</f>
        <v/>
      </c>
      <c r="G74" s="45">
        <f>IF(OR('Rego Register'!$M$38="Due Soon",'Rego Register'!$M$38="Expired"),'Rego Register'!$J$38,"")</f>
        <v/>
      </c>
      <c r="H74" s="38">
        <f>IF(OR('Rego Register'!$M$38="Due Soon",'Rego Register'!$M$38="Expired"),'Rego Register'!$M$38,"")</f>
        <v/>
      </c>
    </row>
    <row r="75">
      <c r="A75" s="41">
        <f>IF(OR('Rego Register'!$M$39="Due Soon",'Rego Register'!$M$39="Expired"),'Rego Register'!$A$39,"")</f>
        <v/>
      </c>
      <c r="B75" s="41">
        <f>IF(OR('Rego Register'!$M$39="Due Soon",'Rego Register'!$M$39="Expired"),'Rego Register'!$B$39,"")</f>
        <v/>
      </c>
      <c r="C75" s="40">
        <f>IF(OR('Rego Register'!$M$39="Due Soon",'Rego Register'!$M$39="Expired"),'Rego Register'!$C$39,"")</f>
        <v/>
      </c>
      <c r="D75" s="41">
        <f>IF(OR('Rego Register'!$M$39="Due Soon",'Rego Register'!$M$39="Expired"),'Rego Register'!$F$39,"")</f>
        <v/>
      </c>
      <c r="E75" s="41">
        <f>IF(OR('Rego Register'!$M$39="Due Soon",'Rego Register'!$M$39="Expired"),'Rego Register'!$G$39,"")</f>
        <v/>
      </c>
      <c r="F75" s="46">
        <f>IF(OR('Rego Register'!$M$39="Due Soon",'Rego Register'!$M$39="Expired"),'Rego Register'!$I$39,"")</f>
        <v/>
      </c>
      <c r="G75" s="47">
        <f>IF(OR('Rego Register'!$M$39="Due Soon",'Rego Register'!$M$39="Expired"),'Rego Register'!$J$39,"")</f>
        <v/>
      </c>
      <c r="H75" s="41">
        <f>IF(OR('Rego Register'!$M$39="Due Soon",'Rego Register'!$M$39="Expired"),'Rego Register'!$M$39,"")</f>
        <v/>
      </c>
    </row>
    <row r="76">
      <c r="A76" s="38">
        <f>IF(OR('Rego Register'!$M$40="Due Soon",'Rego Register'!$M$40="Expired"),'Rego Register'!$A$40,"")</f>
        <v/>
      </c>
      <c r="B76" s="38">
        <f>IF(OR('Rego Register'!$M$40="Due Soon",'Rego Register'!$M$40="Expired"),'Rego Register'!$B$40,"")</f>
        <v/>
      </c>
      <c r="C76" s="37">
        <f>IF(OR('Rego Register'!$M$40="Due Soon",'Rego Register'!$M$40="Expired"),'Rego Register'!$C$40,"")</f>
        <v/>
      </c>
      <c r="D76" s="38">
        <f>IF(OR('Rego Register'!$M$40="Due Soon",'Rego Register'!$M$40="Expired"),'Rego Register'!$F$40,"")</f>
        <v/>
      </c>
      <c r="E76" s="38">
        <f>IF(OR('Rego Register'!$M$40="Due Soon",'Rego Register'!$M$40="Expired"),'Rego Register'!$G$40,"")</f>
        <v/>
      </c>
      <c r="F76" s="44">
        <f>IF(OR('Rego Register'!$M$40="Due Soon",'Rego Register'!$M$40="Expired"),'Rego Register'!$I$40,"")</f>
        <v/>
      </c>
      <c r="G76" s="45">
        <f>IF(OR('Rego Register'!$M$40="Due Soon",'Rego Register'!$M$40="Expired"),'Rego Register'!$J$40,"")</f>
        <v/>
      </c>
      <c r="H76" s="38">
        <f>IF(OR('Rego Register'!$M$40="Due Soon",'Rego Register'!$M$40="Expired"),'Rego Register'!$M$40,"")</f>
        <v/>
      </c>
    </row>
    <row r="77">
      <c r="A77" s="41">
        <f>IF(OR('Rego Register'!$M$41="Due Soon",'Rego Register'!$M$41="Expired"),'Rego Register'!$A$41,"")</f>
        <v/>
      </c>
      <c r="B77" s="41">
        <f>IF(OR('Rego Register'!$M$41="Due Soon",'Rego Register'!$M$41="Expired"),'Rego Register'!$B$41,"")</f>
        <v/>
      </c>
      <c r="C77" s="40">
        <f>IF(OR('Rego Register'!$M$41="Due Soon",'Rego Register'!$M$41="Expired"),'Rego Register'!$C$41,"")</f>
        <v/>
      </c>
      <c r="D77" s="41">
        <f>IF(OR('Rego Register'!$M$41="Due Soon",'Rego Register'!$M$41="Expired"),'Rego Register'!$F$41,"")</f>
        <v/>
      </c>
      <c r="E77" s="41">
        <f>IF(OR('Rego Register'!$M$41="Due Soon",'Rego Register'!$M$41="Expired"),'Rego Register'!$G$41,"")</f>
        <v/>
      </c>
      <c r="F77" s="46">
        <f>IF(OR('Rego Register'!$M$41="Due Soon",'Rego Register'!$M$41="Expired"),'Rego Register'!$I$41,"")</f>
        <v/>
      </c>
      <c r="G77" s="47">
        <f>IF(OR('Rego Register'!$M$41="Due Soon",'Rego Register'!$M$41="Expired"),'Rego Register'!$J$41,"")</f>
        <v/>
      </c>
      <c r="H77" s="41">
        <f>IF(OR('Rego Register'!$M$41="Due Soon",'Rego Register'!$M$41="Expired"),'Rego Register'!$M$41,"")</f>
        <v/>
      </c>
    </row>
    <row r="78">
      <c r="A78" s="38">
        <f>IF(OR('Rego Register'!$M$42="Due Soon",'Rego Register'!$M$42="Expired"),'Rego Register'!$A$42,"")</f>
        <v/>
      </c>
      <c r="B78" s="38">
        <f>IF(OR('Rego Register'!$M$42="Due Soon",'Rego Register'!$M$42="Expired"),'Rego Register'!$B$42,"")</f>
        <v/>
      </c>
      <c r="C78" s="37">
        <f>IF(OR('Rego Register'!$M$42="Due Soon",'Rego Register'!$M$42="Expired"),'Rego Register'!$C$42,"")</f>
        <v/>
      </c>
      <c r="D78" s="38">
        <f>IF(OR('Rego Register'!$M$42="Due Soon",'Rego Register'!$M$42="Expired"),'Rego Register'!$F$42,"")</f>
        <v/>
      </c>
      <c r="E78" s="38">
        <f>IF(OR('Rego Register'!$M$42="Due Soon",'Rego Register'!$M$42="Expired"),'Rego Register'!$G$42,"")</f>
        <v/>
      </c>
      <c r="F78" s="44">
        <f>IF(OR('Rego Register'!$M$42="Due Soon",'Rego Register'!$M$42="Expired"),'Rego Register'!$I$42,"")</f>
        <v/>
      </c>
      <c r="G78" s="45">
        <f>IF(OR('Rego Register'!$M$42="Due Soon",'Rego Register'!$M$42="Expired"),'Rego Register'!$J$42,"")</f>
        <v/>
      </c>
      <c r="H78" s="38">
        <f>IF(OR('Rego Register'!$M$42="Due Soon",'Rego Register'!$M$42="Expired"),'Rego Register'!$M$42,"")</f>
        <v/>
      </c>
    </row>
    <row r="79">
      <c r="A79" s="41">
        <f>IF(OR('Rego Register'!$M$43="Due Soon",'Rego Register'!$M$43="Expired"),'Rego Register'!$A$43,"")</f>
        <v/>
      </c>
      <c r="B79" s="41">
        <f>IF(OR('Rego Register'!$M$43="Due Soon",'Rego Register'!$M$43="Expired"),'Rego Register'!$B$43,"")</f>
        <v/>
      </c>
      <c r="C79" s="40">
        <f>IF(OR('Rego Register'!$M$43="Due Soon",'Rego Register'!$M$43="Expired"),'Rego Register'!$C$43,"")</f>
        <v/>
      </c>
      <c r="D79" s="41">
        <f>IF(OR('Rego Register'!$M$43="Due Soon",'Rego Register'!$M$43="Expired"),'Rego Register'!$F$43,"")</f>
        <v/>
      </c>
      <c r="E79" s="41">
        <f>IF(OR('Rego Register'!$M$43="Due Soon",'Rego Register'!$M$43="Expired"),'Rego Register'!$G$43,"")</f>
        <v/>
      </c>
      <c r="F79" s="46">
        <f>IF(OR('Rego Register'!$M$43="Due Soon",'Rego Register'!$M$43="Expired"),'Rego Register'!$I$43,"")</f>
        <v/>
      </c>
      <c r="G79" s="47">
        <f>IF(OR('Rego Register'!$M$43="Due Soon",'Rego Register'!$M$43="Expired"),'Rego Register'!$J$43,"")</f>
        <v/>
      </c>
      <c r="H79" s="41">
        <f>IF(OR('Rego Register'!$M$43="Due Soon",'Rego Register'!$M$43="Expired"),'Rego Register'!$M$43,"")</f>
        <v/>
      </c>
    </row>
    <row r="80">
      <c r="A80" s="38">
        <f>IF(OR('Rego Register'!$M$44="Due Soon",'Rego Register'!$M$44="Expired"),'Rego Register'!$A$44,"")</f>
        <v/>
      </c>
      <c r="B80" s="38">
        <f>IF(OR('Rego Register'!$M$44="Due Soon",'Rego Register'!$M$44="Expired"),'Rego Register'!$B$44,"")</f>
        <v/>
      </c>
      <c r="C80" s="37">
        <f>IF(OR('Rego Register'!$M$44="Due Soon",'Rego Register'!$M$44="Expired"),'Rego Register'!$C$44,"")</f>
        <v/>
      </c>
      <c r="D80" s="38">
        <f>IF(OR('Rego Register'!$M$44="Due Soon",'Rego Register'!$M$44="Expired"),'Rego Register'!$F$44,"")</f>
        <v/>
      </c>
      <c r="E80" s="38">
        <f>IF(OR('Rego Register'!$M$44="Due Soon",'Rego Register'!$M$44="Expired"),'Rego Register'!$G$44,"")</f>
        <v/>
      </c>
      <c r="F80" s="44">
        <f>IF(OR('Rego Register'!$M$44="Due Soon",'Rego Register'!$M$44="Expired"),'Rego Register'!$I$44,"")</f>
        <v/>
      </c>
      <c r="G80" s="45">
        <f>IF(OR('Rego Register'!$M$44="Due Soon",'Rego Register'!$M$44="Expired"),'Rego Register'!$J$44,"")</f>
        <v/>
      </c>
      <c r="H80" s="38">
        <f>IF(OR('Rego Register'!$M$44="Due Soon",'Rego Register'!$M$44="Expired"),'Rego Register'!$M$44,"")</f>
        <v/>
      </c>
    </row>
    <row r="81">
      <c r="A81" s="41">
        <f>IF(OR('Rego Register'!$M$45="Due Soon",'Rego Register'!$M$45="Expired"),'Rego Register'!$A$45,"")</f>
        <v/>
      </c>
      <c r="B81" s="41">
        <f>IF(OR('Rego Register'!$M$45="Due Soon",'Rego Register'!$M$45="Expired"),'Rego Register'!$B$45,"")</f>
        <v/>
      </c>
      <c r="C81" s="40">
        <f>IF(OR('Rego Register'!$M$45="Due Soon",'Rego Register'!$M$45="Expired"),'Rego Register'!$C$45,"")</f>
        <v/>
      </c>
      <c r="D81" s="41">
        <f>IF(OR('Rego Register'!$M$45="Due Soon",'Rego Register'!$M$45="Expired"),'Rego Register'!$F$45,"")</f>
        <v/>
      </c>
      <c r="E81" s="41">
        <f>IF(OR('Rego Register'!$M$45="Due Soon",'Rego Register'!$M$45="Expired"),'Rego Register'!$G$45,"")</f>
        <v/>
      </c>
      <c r="F81" s="46">
        <f>IF(OR('Rego Register'!$M$45="Due Soon",'Rego Register'!$M$45="Expired"),'Rego Register'!$I$45,"")</f>
        <v/>
      </c>
      <c r="G81" s="47">
        <f>IF(OR('Rego Register'!$M$45="Due Soon",'Rego Register'!$M$45="Expired"),'Rego Register'!$J$45,"")</f>
        <v/>
      </c>
      <c r="H81" s="41">
        <f>IF(OR('Rego Register'!$M$45="Due Soon",'Rego Register'!$M$45="Expired"),'Rego Register'!$M$45,"")</f>
        <v/>
      </c>
    </row>
    <row r="82">
      <c r="A82" s="38">
        <f>IF(OR('Rego Register'!$M$46="Due Soon",'Rego Register'!$M$46="Expired"),'Rego Register'!$A$46,"")</f>
        <v/>
      </c>
      <c r="B82" s="38">
        <f>IF(OR('Rego Register'!$M$46="Due Soon",'Rego Register'!$M$46="Expired"),'Rego Register'!$B$46,"")</f>
        <v/>
      </c>
      <c r="C82" s="37">
        <f>IF(OR('Rego Register'!$M$46="Due Soon",'Rego Register'!$M$46="Expired"),'Rego Register'!$C$46,"")</f>
        <v/>
      </c>
      <c r="D82" s="38">
        <f>IF(OR('Rego Register'!$M$46="Due Soon",'Rego Register'!$M$46="Expired"),'Rego Register'!$F$46,"")</f>
        <v/>
      </c>
      <c r="E82" s="38">
        <f>IF(OR('Rego Register'!$M$46="Due Soon",'Rego Register'!$M$46="Expired"),'Rego Register'!$G$46,"")</f>
        <v/>
      </c>
      <c r="F82" s="44">
        <f>IF(OR('Rego Register'!$M$46="Due Soon",'Rego Register'!$M$46="Expired"),'Rego Register'!$I$46,"")</f>
        <v/>
      </c>
      <c r="G82" s="45">
        <f>IF(OR('Rego Register'!$M$46="Due Soon",'Rego Register'!$M$46="Expired"),'Rego Register'!$J$46,"")</f>
        <v/>
      </c>
      <c r="H82" s="38">
        <f>IF(OR('Rego Register'!$M$46="Due Soon",'Rego Register'!$M$46="Expired"),'Rego Register'!$M$46,"")</f>
        <v/>
      </c>
    </row>
    <row r="83">
      <c r="A83" s="41">
        <f>IF(OR('Rego Register'!$M$47="Due Soon",'Rego Register'!$M$47="Expired"),'Rego Register'!$A$47,"")</f>
        <v/>
      </c>
      <c r="B83" s="41">
        <f>IF(OR('Rego Register'!$M$47="Due Soon",'Rego Register'!$M$47="Expired"),'Rego Register'!$B$47,"")</f>
        <v/>
      </c>
      <c r="C83" s="40">
        <f>IF(OR('Rego Register'!$M$47="Due Soon",'Rego Register'!$M$47="Expired"),'Rego Register'!$C$47,"")</f>
        <v/>
      </c>
      <c r="D83" s="41">
        <f>IF(OR('Rego Register'!$M$47="Due Soon",'Rego Register'!$M$47="Expired"),'Rego Register'!$F$47,"")</f>
        <v/>
      </c>
      <c r="E83" s="41">
        <f>IF(OR('Rego Register'!$M$47="Due Soon",'Rego Register'!$M$47="Expired"),'Rego Register'!$G$47,"")</f>
        <v/>
      </c>
      <c r="F83" s="46">
        <f>IF(OR('Rego Register'!$M$47="Due Soon",'Rego Register'!$M$47="Expired"),'Rego Register'!$I$47,"")</f>
        <v/>
      </c>
      <c r="G83" s="47">
        <f>IF(OR('Rego Register'!$M$47="Due Soon",'Rego Register'!$M$47="Expired"),'Rego Register'!$J$47,"")</f>
        <v/>
      </c>
      <c r="H83" s="41">
        <f>IF(OR('Rego Register'!$M$47="Due Soon",'Rego Register'!$M$47="Expired"),'Rego Register'!$M$47,"")</f>
        <v/>
      </c>
    </row>
    <row r="84">
      <c r="A84" s="38">
        <f>IF(OR('Rego Register'!$M$48="Due Soon",'Rego Register'!$M$48="Expired"),'Rego Register'!$A$48,"")</f>
        <v/>
      </c>
      <c r="B84" s="38">
        <f>IF(OR('Rego Register'!$M$48="Due Soon",'Rego Register'!$M$48="Expired"),'Rego Register'!$B$48,"")</f>
        <v/>
      </c>
      <c r="C84" s="37">
        <f>IF(OR('Rego Register'!$M$48="Due Soon",'Rego Register'!$M$48="Expired"),'Rego Register'!$C$48,"")</f>
        <v/>
      </c>
      <c r="D84" s="38">
        <f>IF(OR('Rego Register'!$M$48="Due Soon",'Rego Register'!$M$48="Expired"),'Rego Register'!$F$48,"")</f>
        <v/>
      </c>
      <c r="E84" s="38">
        <f>IF(OR('Rego Register'!$M$48="Due Soon",'Rego Register'!$M$48="Expired"),'Rego Register'!$G$48,"")</f>
        <v/>
      </c>
      <c r="F84" s="44">
        <f>IF(OR('Rego Register'!$M$48="Due Soon",'Rego Register'!$M$48="Expired"),'Rego Register'!$I$48,"")</f>
        <v/>
      </c>
      <c r="G84" s="45">
        <f>IF(OR('Rego Register'!$M$48="Due Soon",'Rego Register'!$M$48="Expired"),'Rego Register'!$J$48,"")</f>
        <v/>
      </c>
      <c r="H84" s="38">
        <f>IF(OR('Rego Register'!$M$48="Due Soon",'Rego Register'!$M$48="Expired"),'Rego Register'!$M$48,"")</f>
        <v/>
      </c>
    </row>
    <row r="85">
      <c r="A85" s="41">
        <f>IF(OR('Rego Register'!$M$49="Due Soon",'Rego Register'!$M$49="Expired"),'Rego Register'!$A$49,"")</f>
        <v/>
      </c>
      <c r="B85" s="41">
        <f>IF(OR('Rego Register'!$M$49="Due Soon",'Rego Register'!$M$49="Expired"),'Rego Register'!$B$49,"")</f>
        <v/>
      </c>
      <c r="C85" s="40">
        <f>IF(OR('Rego Register'!$M$49="Due Soon",'Rego Register'!$M$49="Expired"),'Rego Register'!$C$49,"")</f>
        <v/>
      </c>
      <c r="D85" s="41">
        <f>IF(OR('Rego Register'!$M$49="Due Soon",'Rego Register'!$M$49="Expired"),'Rego Register'!$F$49,"")</f>
        <v/>
      </c>
      <c r="E85" s="41">
        <f>IF(OR('Rego Register'!$M$49="Due Soon",'Rego Register'!$M$49="Expired"),'Rego Register'!$G$49,"")</f>
        <v/>
      </c>
      <c r="F85" s="46">
        <f>IF(OR('Rego Register'!$M$49="Due Soon",'Rego Register'!$M$49="Expired"),'Rego Register'!$I$49,"")</f>
        <v/>
      </c>
      <c r="G85" s="47">
        <f>IF(OR('Rego Register'!$M$49="Due Soon",'Rego Register'!$M$49="Expired"),'Rego Register'!$J$49,"")</f>
        <v/>
      </c>
      <c r="H85" s="41">
        <f>IF(OR('Rego Register'!$M$49="Due Soon",'Rego Register'!$M$49="Expired"),'Rego Register'!$M$49,"")</f>
        <v/>
      </c>
    </row>
    <row r="86">
      <c r="A86" s="38">
        <f>IF(OR('Rego Register'!$M$50="Due Soon",'Rego Register'!$M$50="Expired"),'Rego Register'!$A$50,"")</f>
        <v/>
      </c>
      <c r="B86" s="38">
        <f>IF(OR('Rego Register'!$M$50="Due Soon",'Rego Register'!$M$50="Expired"),'Rego Register'!$B$50,"")</f>
        <v/>
      </c>
      <c r="C86" s="37">
        <f>IF(OR('Rego Register'!$M$50="Due Soon",'Rego Register'!$M$50="Expired"),'Rego Register'!$C$50,"")</f>
        <v/>
      </c>
      <c r="D86" s="38">
        <f>IF(OR('Rego Register'!$M$50="Due Soon",'Rego Register'!$M$50="Expired"),'Rego Register'!$F$50,"")</f>
        <v/>
      </c>
      <c r="E86" s="38">
        <f>IF(OR('Rego Register'!$M$50="Due Soon",'Rego Register'!$M$50="Expired"),'Rego Register'!$G$50,"")</f>
        <v/>
      </c>
      <c r="F86" s="44">
        <f>IF(OR('Rego Register'!$M$50="Due Soon",'Rego Register'!$M$50="Expired"),'Rego Register'!$I$50,"")</f>
        <v/>
      </c>
      <c r="G86" s="45">
        <f>IF(OR('Rego Register'!$M$50="Due Soon",'Rego Register'!$M$50="Expired"),'Rego Register'!$J$50,"")</f>
        <v/>
      </c>
      <c r="H86" s="38">
        <f>IF(OR('Rego Register'!$M$50="Due Soon",'Rego Register'!$M$50="Expired"),'Rego Register'!$M$50,"")</f>
        <v/>
      </c>
    </row>
    <row r="87">
      <c r="A87" s="41">
        <f>IF(OR('Rego Register'!$M$51="Due Soon",'Rego Register'!$M$51="Expired"),'Rego Register'!$A$51,"")</f>
        <v/>
      </c>
      <c r="B87" s="41">
        <f>IF(OR('Rego Register'!$M$51="Due Soon",'Rego Register'!$M$51="Expired"),'Rego Register'!$B$51,"")</f>
        <v/>
      </c>
      <c r="C87" s="40">
        <f>IF(OR('Rego Register'!$M$51="Due Soon",'Rego Register'!$M$51="Expired"),'Rego Register'!$C$51,"")</f>
        <v/>
      </c>
      <c r="D87" s="41">
        <f>IF(OR('Rego Register'!$M$51="Due Soon",'Rego Register'!$M$51="Expired"),'Rego Register'!$F$51,"")</f>
        <v/>
      </c>
      <c r="E87" s="41">
        <f>IF(OR('Rego Register'!$M$51="Due Soon",'Rego Register'!$M$51="Expired"),'Rego Register'!$G$51,"")</f>
        <v/>
      </c>
      <c r="F87" s="46">
        <f>IF(OR('Rego Register'!$M$51="Due Soon",'Rego Register'!$M$51="Expired"),'Rego Register'!$I$51,"")</f>
        <v/>
      </c>
      <c r="G87" s="47">
        <f>IF(OR('Rego Register'!$M$51="Due Soon",'Rego Register'!$M$51="Expired"),'Rego Register'!$J$51,"")</f>
        <v/>
      </c>
      <c r="H87" s="41">
        <f>IF(OR('Rego Register'!$M$51="Due Soon",'Rego Register'!$M$51="Expired"),'Rego Register'!$M$51,"")</f>
        <v/>
      </c>
    </row>
    <row r="88">
      <c r="A88" s="38">
        <f>IF(OR('Rego Register'!$M$52="Due Soon",'Rego Register'!$M$52="Expired"),'Rego Register'!$A$52,"")</f>
        <v/>
      </c>
      <c r="B88" s="38">
        <f>IF(OR('Rego Register'!$M$52="Due Soon",'Rego Register'!$M$52="Expired"),'Rego Register'!$B$52,"")</f>
        <v/>
      </c>
      <c r="C88" s="37">
        <f>IF(OR('Rego Register'!$M$52="Due Soon",'Rego Register'!$M$52="Expired"),'Rego Register'!$C$52,"")</f>
        <v/>
      </c>
      <c r="D88" s="38">
        <f>IF(OR('Rego Register'!$M$52="Due Soon",'Rego Register'!$M$52="Expired"),'Rego Register'!$F$52,"")</f>
        <v/>
      </c>
      <c r="E88" s="38">
        <f>IF(OR('Rego Register'!$M$52="Due Soon",'Rego Register'!$M$52="Expired"),'Rego Register'!$G$52,"")</f>
        <v/>
      </c>
      <c r="F88" s="44">
        <f>IF(OR('Rego Register'!$M$52="Due Soon",'Rego Register'!$M$52="Expired"),'Rego Register'!$I$52,"")</f>
        <v/>
      </c>
      <c r="G88" s="45">
        <f>IF(OR('Rego Register'!$M$52="Due Soon",'Rego Register'!$M$52="Expired"),'Rego Register'!$J$52,"")</f>
        <v/>
      </c>
      <c r="H88" s="38">
        <f>IF(OR('Rego Register'!$M$52="Due Soon",'Rego Register'!$M$52="Expired"),'Rego Register'!$M$52,"")</f>
        <v/>
      </c>
    </row>
    <row r="89">
      <c r="A89" s="41">
        <f>IF(OR('Rego Register'!$M$53="Due Soon",'Rego Register'!$M$53="Expired"),'Rego Register'!$A$53,"")</f>
        <v/>
      </c>
      <c r="B89" s="41">
        <f>IF(OR('Rego Register'!$M$53="Due Soon",'Rego Register'!$M$53="Expired"),'Rego Register'!$B$53,"")</f>
        <v/>
      </c>
      <c r="C89" s="40">
        <f>IF(OR('Rego Register'!$M$53="Due Soon",'Rego Register'!$M$53="Expired"),'Rego Register'!$C$53,"")</f>
        <v/>
      </c>
      <c r="D89" s="41">
        <f>IF(OR('Rego Register'!$M$53="Due Soon",'Rego Register'!$M$53="Expired"),'Rego Register'!$F$53,"")</f>
        <v/>
      </c>
      <c r="E89" s="41">
        <f>IF(OR('Rego Register'!$M$53="Due Soon",'Rego Register'!$M$53="Expired"),'Rego Register'!$G$53,"")</f>
        <v/>
      </c>
      <c r="F89" s="46">
        <f>IF(OR('Rego Register'!$M$53="Due Soon",'Rego Register'!$M$53="Expired"),'Rego Register'!$I$53,"")</f>
        <v/>
      </c>
      <c r="G89" s="47">
        <f>IF(OR('Rego Register'!$M$53="Due Soon",'Rego Register'!$M$53="Expired"),'Rego Register'!$J$53,"")</f>
        <v/>
      </c>
      <c r="H89" s="41">
        <f>IF(OR('Rego Register'!$M$53="Due Soon",'Rego Register'!$M$53="Expired"),'Rego Register'!$M$53,"")</f>
        <v/>
      </c>
    </row>
    <row r="90">
      <c r="A90" s="38">
        <f>IF(OR('Rego Register'!$M$54="Due Soon",'Rego Register'!$M$54="Expired"),'Rego Register'!$A$54,"")</f>
        <v/>
      </c>
      <c r="B90" s="38">
        <f>IF(OR('Rego Register'!$M$54="Due Soon",'Rego Register'!$M$54="Expired"),'Rego Register'!$B$54,"")</f>
        <v/>
      </c>
      <c r="C90" s="37">
        <f>IF(OR('Rego Register'!$M$54="Due Soon",'Rego Register'!$M$54="Expired"),'Rego Register'!$C$54,"")</f>
        <v/>
      </c>
      <c r="D90" s="38">
        <f>IF(OR('Rego Register'!$M$54="Due Soon",'Rego Register'!$M$54="Expired"),'Rego Register'!$F$54,"")</f>
        <v/>
      </c>
      <c r="E90" s="38">
        <f>IF(OR('Rego Register'!$M$54="Due Soon",'Rego Register'!$M$54="Expired"),'Rego Register'!$G$54,"")</f>
        <v/>
      </c>
      <c r="F90" s="44">
        <f>IF(OR('Rego Register'!$M$54="Due Soon",'Rego Register'!$M$54="Expired"),'Rego Register'!$I$54,"")</f>
        <v/>
      </c>
      <c r="G90" s="45">
        <f>IF(OR('Rego Register'!$M$54="Due Soon",'Rego Register'!$M$54="Expired"),'Rego Register'!$J$54,"")</f>
        <v/>
      </c>
      <c r="H90" s="38">
        <f>IF(OR('Rego Register'!$M$54="Due Soon",'Rego Register'!$M$54="Expired"),'Rego Register'!$M$54,"")</f>
        <v/>
      </c>
    </row>
    <row r="91">
      <c r="A91" s="41">
        <f>IF(OR('Rego Register'!$M$55="Due Soon",'Rego Register'!$M$55="Expired"),'Rego Register'!$A$55,"")</f>
        <v/>
      </c>
      <c r="B91" s="41">
        <f>IF(OR('Rego Register'!$M$55="Due Soon",'Rego Register'!$M$55="Expired"),'Rego Register'!$B$55,"")</f>
        <v/>
      </c>
      <c r="C91" s="40">
        <f>IF(OR('Rego Register'!$M$55="Due Soon",'Rego Register'!$M$55="Expired"),'Rego Register'!$C$55,"")</f>
        <v/>
      </c>
      <c r="D91" s="41">
        <f>IF(OR('Rego Register'!$M$55="Due Soon",'Rego Register'!$M$55="Expired"),'Rego Register'!$F$55,"")</f>
        <v/>
      </c>
      <c r="E91" s="41">
        <f>IF(OR('Rego Register'!$M$55="Due Soon",'Rego Register'!$M$55="Expired"),'Rego Register'!$G$55,"")</f>
        <v/>
      </c>
      <c r="F91" s="46">
        <f>IF(OR('Rego Register'!$M$55="Due Soon",'Rego Register'!$M$55="Expired"),'Rego Register'!$I$55,"")</f>
        <v/>
      </c>
      <c r="G91" s="47">
        <f>IF(OR('Rego Register'!$M$55="Due Soon",'Rego Register'!$M$55="Expired"),'Rego Register'!$J$55,"")</f>
        <v/>
      </c>
      <c r="H91" s="41">
        <f>IF(OR('Rego Register'!$M$55="Due Soon",'Rego Register'!$M$55="Expired"),'Rego Register'!$M$55,"")</f>
        <v/>
      </c>
    </row>
    <row r="92">
      <c r="A92" s="38">
        <f>IF(OR('Rego Register'!$M$56="Due Soon",'Rego Register'!$M$56="Expired"),'Rego Register'!$A$56,"")</f>
        <v/>
      </c>
      <c r="B92" s="38">
        <f>IF(OR('Rego Register'!$M$56="Due Soon",'Rego Register'!$M$56="Expired"),'Rego Register'!$B$56,"")</f>
        <v/>
      </c>
      <c r="C92" s="37">
        <f>IF(OR('Rego Register'!$M$56="Due Soon",'Rego Register'!$M$56="Expired"),'Rego Register'!$C$56,"")</f>
        <v/>
      </c>
      <c r="D92" s="38">
        <f>IF(OR('Rego Register'!$M$56="Due Soon",'Rego Register'!$M$56="Expired"),'Rego Register'!$F$56,"")</f>
        <v/>
      </c>
      <c r="E92" s="38">
        <f>IF(OR('Rego Register'!$M$56="Due Soon",'Rego Register'!$M$56="Expired"),'Rego Register'!$G$56,"")</f>
        <v/>
      </c>
      <c r="F92" s="44">
        <f>IF(OR('Rego Register'!$M$56="Due Soon",'Rego Register'!$M$56="Expired"),'Rego Register'!$I$56,"")</f>
        <v/>
      </c>
      <c r="G92" s="45">
        <f>IF(OR('Rego Register'!$M$56="Due Soon",'Rego Register'!$M$56="Expired"),'Rego Register'!$J$56,"")</f>
        <v/>
      </c>
      <c r="H92" s="38">
        <f>IF(OR('Rego Register'!$M$56="Due Soon",'Rego Register'!$M$56="Expired"),'Rego Register'!$M$56,"")</f>
        <v/>
      </c>
    </row>
    <row r="93">
      <c r="A93" s="41">
        <f>IF(OR('Rego Register'!$M$57="Due Soon",'Rego Register'!$M$57="Expired"),'Rego Register'!$A$57,"")</f>
        <v/>
      </c>
      <c r="B93" s="41">
        <f>IF(OR('Rego Register'!$M$57="Due Soon",'Rego Register'!$M$57="Expired"),'Rego Register'!$B$57,"")</f>
        <v/>
      </c>
      <c r="C93" s="40">
        <f>IF(OR('Rego Register'!$M$57="Due Soon",'Rego Register'!$M$57="Expired"),'Rego Register'!$C$57,"")</f>
        <v/>
      </c>
      <c r="D93" s="41">
        <f>IF(OR('Rego Register'!$M$57="Due Soon",'Rego Register'!$M$57="Expired"),'Rego Register'!$F$57,"")</f>
        <v/>
      </c>
      <c r="E93" s="41">
        <f>IF(OR('Rego Register'!$M$57="Due Soon",'Rego Register'!$M$57="Expired"),'Rego Register'!$G$57,"")</f>
        <v/>
      </c>
      <c r="F93" s="46">
        <f>IF(OR('Rego Register'!$M$57="Due Soon",'Rego Register'!$M$57="Expired"),'Rego Register'!$I$57,"")</f>
        <v/>
      </c>
      <c r="G93" s="47">
        <f>IF(OR('Rego Register'!$M$57="Due Soon",'Rego Register'!$M$57="Expired"),'Rego Register'!$J$57,"")</f>
        <v/>
      </c>
      <c r="H93" s="41">
        <f>IF(OR('Rego Register'!$M$57="Due Soon",'Rego Register'!$M$57="Expired"),'Rego Register'!$M$57,"")</f>
        <v/>
      </c>
    </row>
    <row r="94">
      <c r="A94" s="38">
        <f>IF(OR('Rego Register'!$M$58="Due Soon",'Rego Register'!$M$58="Expired"),'Rego Register'!$A$58,"")</f>
        <v/>
      </c>
      <c r="B94" s="38">
        <f>IF(OR('Rego Register'!$M$58="Due Soon",'Rego Register'!$M$58="Expired"),'Rego Register'!$B$58,"")</f>
        <v/>
      </c>
      <c r="C94" s="37">
        <f>IF(OR('Rego Register'!$M$58="Due Soon",'Rego Register'!$M$58="Expired"),'Rego Register'!$C$58,"")</f>
        <v/>
      </c>
      <c r="D94" s="38">
        <f>IF(OR('Rego Register'!$M$58="Due Soon",'Rego Register'!$M$58="Expired"),'Rego Register'!$F$58,"")</f>
        <v/>
      </c>
      <c r="E94" s="38">
        <f>IF(OR('Rego Register'!$M$58="Due Soon",'Rego Register'!$M$58="Expired"),'Rego Register'!$G$58,"")</f>
        <v/>
      </c>
      <c r="F94" s="44">
        <f>IF(OR('Rego Register'!$M$58="Due Soon",'Rego Register'!$M$58="Expired"),'Rego Register'!$I$58,"")</f>
        <v/>
      </c>
      <c r="G94" s="45">
        <f>IF(OR('Rego Register'!$M$58="Due Soon",'Rego Register'!$M$58="Expired"),'Rego Register'!$J$58,"")</f>
        <v/>
      </c>
      <c r="H94" s="38">
        <f>IF(OR('Rego Register'!$M$58="Due Soon",'Rego Register'!$M$58="Expired"),'Rego Register'!$M$58,"")</f>
        <v/>
      </c>
    </row>
    <row r="95">
      <c r="A95" s="41">
        <f>IF(OR('Rego Register'!$M$59="Due Soon",'Rego Register'!$M$59="Expired"),'Rego Register'!$A$59,"")</f>
        <v/>
      </c>
      <c r="B95" s="41">
        <f>IF(OR('Rego Register'!$M$59="Due Soon",'Rego Register'!$M$59="Expired"),'Rego Register'!$B$59,"")</f>
        <v/>
      </c>
      <c r="C95" s="40">
        <f>IF(OR('Rego Register'!$M$59="Due Soon",'Rego Register'!$M$59="Expired"),'Rego Register'!$C$59,"")</f>
        <v/>
      </c>
      <c r="D95" s="41">
        <f>IF(OR('Rego Register'!$M$59="Due Soon",'Rego Register'!$M$59="Expired"),'Rego Register'!$F$59,"")</f>
        <v/>
      </c>
      <c r="E95" s="41">
        <f>IF(OR('Rego Register'!$M$59="Due Soon",'Rego Register'!$M$59="Expired"),'Rego Register'!$G$59,"")</f>
        <v/>
      </c>
      <c r="F95" s="46">
        <f>IF(OR('Rego Register'!$M$59="Due Soon",'Rego Register'!$M$59="Expired"),'Rego Register'!$I$59,"")</f>
        <v/>
      </c>
      <c r="G95" s="47">
        <f>IF(OR('Rego Register'!$M$59="Due Soon",'Rego Register'!$M$59="Expired"),'Rego Register'!$J$59,"")</f>
        <v/>
      </c>
      <c r="H95" s="41">
        <f>IF(OR('Rego Register'!$M$59="Due Soon",'Rego Register'!$M$59="Expired"),'Rego Register'!$M$59,"")</f>
        <v/>
      </c>
    </row>
    <row r="96">
      <c r="A96" s="38">
        <f>IF(OR('Rego Register'!$M$60="Due Soon",'Rego Register'!$M$60="Expired"),'Rego Register'!$A$60,"")</f>
        <v/>
      </c>
      <c r="B96" s="38">
        <f>IF(OR('Rego Register'!$M$60="Due Soon",'Rego Register'!$M$60="Expired"),'Rego Register'!$B$60,"")</f>
        <v/>
      </c>
      <c r="C96" s="37">
        <f>IF(OR('Rego Register'!$M$60="Due Soon",'Rego Register'!$M$60="Expired"),'Rego Register'!$C$60,"")</f>
        <v/>
      </c>
      <c r="D96" s="38">
        <f>IF(OR('Rego Register'!$M$60="Due Soon",'Rego Register'!$M$60="Expired"),'Rego Register'!$F$60,"")</f>
        <v/>
      </c>
      <c r="E96" s="38">
        <f>IF(OR('Rego Register'!$M$60="Due Soon",'Rego Register'!$M$60="Expired"),'Rego Register'!$G$60,"")</f>
        <v/>
      </c>
      <c r="F96" s="44">
        <f>IF(OR('Rego Register'!$M$60="Due Soon",'Rego Register'!$M$60="Expired"),'Rego Register'!$I$60,"")</f>
        <v/>
      </c>
      <c r="G96" s="45">
        <f>IF(OR('Rego Register'!$M$60="Due Soon",'Rego Register'!$M$60="Expired"),'Rego Register'!$J$60,"")</f>
        <v/>
      </c>
      <c r="H96" s="38">
        <f>IF(OR('Rego Register'!$M$60="Due Soon",'Rego Register'!$M$60="Expired"),'Rego Register'!$M$60,"")</f>
        <v/>
      </c>
    </row>
    <row r="97">
      <c r="A97" s="41">
        <f>IF(OR('Rego Register'!$M$61="Due Soon",'Rego Register'!$M$61="Expired"),'Rego Register'!$A$61,"")</f>
        <v/>
      </c>
      <c r="B97" s="41">
        <f>IF(OR('Rego Register'!$M$61="Due Soon",'Rego Register'!$M$61="Expired"),'Rego Register'!$B$61,"")</f>
        <v/>
      </c>
      <c r="C97" s="40">
        <f>IF(OR('Rego Register'!$M$61="Due Soon",'Rego Register'!$M$61="Expired"),'Rego Register'!$C$61,"")</f>
        <v/>
      </c>
      <c r="D97" s="41">
        <f>IF(OR('Rego Register'!$M$61="Due Soon",'Rego Register'!$M$61="Expired"),'Rego Register'!$F$61,"")</f>
        <v/>
      </c>
      <c r="E97" s="41">
        <f>IF(OR('Rego Register'!$M$61="Due Soon",'Rego Register'!$M$61="Expired"),'Rego Register'!$G$61,"")</f>
        <v/>
      </c>
      <c r="F97" s="46">
        <f>IF(OR('Rego Register'!$M$61="Due Soon",'Rego Register'!$M$61="Expired"),'Rego Register'!$I$61,"")</f>
        <v/>
      </c>
      <c r="G97" s="47">
        <f>IF(OR('Rego Register'!$M$61="Due Soon",'Rego Register'!$M$61="Expired"),'Rego Register'!$J$61,"")</f>
        <v/>
      </c>
      <c r="H97" s="41">
        <f>IF(OR('Rego Register'!$M$61="Due Soon",'Rego Register'!$M$61="Expired"),'Rego Register'!$M$61,"")</f>
        <v/>
      </c>
    </row>
    <row r="98">
      <c r="A98" s="38">
        <f>IF(OR('Rego Register'!$M$62="Due Soon",'Rego Register'!$M$62="Expired"),'Rego Register'!$A$62,"")</f>
        <v/>
      </c>
      <c r="B98" s="38">
        <f>IF(OR('Rego Register'!$M$62="Due Soon",'Rego Register'!$M$62="Expired"),'Rego Register'!$B$62,"")</f>
        <v/>
      </c>
      <c r="C98" s="37">
        <f>IF(OR('Rego Register'!$M$62="Due Soon",'Rego Register'!$M$62="Expired"),'Rego Register'!$C$62,"")</f>
        <v/>
      </c>
      <c r="D98" s="38">
        <f>IF(OR('Rego Register'!$M$62="Due Soon",'Rego Register'!$M$62="Expired"),'Rego Register'!$F$62,"")</f>
        <v/>
      </c>
      <c r="E98" s="38">
        <f>IF(OR('Rego Register'!$M$62="Due Soon",'Rego Register'!$M$62="Expired"),'Rego Register'!$G$62,"")</f>
        <v/>
      </c>
      <c r="F98" s="44">
        <f>IF(OR('Rego Register'!$M$62="Due Soon",'Rego Register'!$M$62="Expired"),'Rego Register'!$I$62,"")</f>
        <v/>
      </c>
      <c r="G98" s="45">
        <f>IF(OR('Rego Register'!$M$62="Due Soon",'Rego Register'!$M$62="Expired"),'Rego Register'!$J$62,"")</f>
        <v/>
      </c>
      <c r="H98" s="38">
        <f>IF(OR('Rego Register'!$M$62="Due Soon",'Rego Register'!$M$62="Expired"),'Rego Register'!$M$62,"")</f>
        <v/>
      </c>
    </row>
    <row r="99">
      <c r="A99" s="41">
        <f>IF(OR('Rego Register'!$M$63="Due Soon",'Rego Register'!$M$63="Expired"),'Rego Register'!$A$63,"")</f>
        <v/>
      </c>
      <c r="B99" s="41">
        <f>IF(OR('Rego Register'!$M$63="Due Soon",'Rego Register'!$M$63="Expired"),'Rego Register'!$B$63,"")</f>
        <v/>
      </c>
      <c r="C99" s="40">
        <f>IF(OR('Rego Register'!$M$63="Due Soon",'Rego Register'!$M$63="Expired"),'Rego Register'!$C$63,"")</f>
        <v/>
      </c>
      <c r="D99" s="41">
        <f>IF(OR('Rego Register'!$M$63="Due Soon",'Rego Register'!$M$63="Expired"),'Rego Register'!$F$63,"")</f>
        <v/>
      </c>
      <c r="E99" s="41">
        <f>IF(OR('Rego Register'!$M$63="Due Soon",'Rego Register'!$M$63="Expired"),'Rego Register'!$G$63,"")</f>
        <v/>
      </c>
      <c r="F99" s="46">
        <f>IF(OR('Rego Register'!$M$63="Due Soon",'Rego Register'!$M$63="Expired"),'Rego Register'!$I$63,"")</f>
        <v/>
      </c>
      <c r="G99" s="47">
        <f>IF(OR('Rego Register'!$M$63="Due Soon",'Rego Register'!$M$63="Expired"),'Rego Register'!$J$63,"")</f>
        <v/>
      </c>
      <c r="H99" s="41">
        <f>IF(OR('Rego Register'!$M$63="Due Soon",'Rego Register'!$M$63="Expired"),'Rego Register'!$M$63,"")</f>
        <v/>
      </c>
    </row>
    <row r="100">
      <c r="A100" s="38">
        <f>IF(OR('Rego Register'!$M$64="Due Soon",'Rego Register'!$M$64="Expired"),'Rego Register'!$A$64,"")</f>
        <v/>
      </c>
      <c r="B100" s="38">
        <f>IF(OR('Rego Register'!$M$64="Due Soon",'Rego Register'!$M$64="Expired"),'Rego Register'!$B$64,"")</f>
        <v/>
      </c>
      <c r="C100" s="37">
        <f>IF(OR('Rego Register'!$M$64="Due Soon",'Rego Register'!$M$64="Expired"),'Rego Register'!$C$64,"")</f>
        <v/>
      </c>
      <c r="D100" s="38">
        <f>IF(OR('Rego Register'!$M$64="Due Soon",'Rego Register'!$M$64="Expired"),'Rego Register'!$F$64,"")</f>
        <v/>
      </c>
      <c r="E100" s="38">
        <f>IF(OR('Rego Register'!$M$64="Due Soon",'Rego Register'!$M$64="Expired"),'Rego Register'!$G$64,"")</f>
        <v/>
      </c>
      <c r="F100" s="44">
        <f>IF(OR('Rego Register'!$M$64="Due Soon",'Rego Register'!$M$64="Expired"),'Rego Register'!$I$64,"")</f>
        <v/>
      </c>
      <c r="G100" s="45">
        <f>IF(OR('Rego Register'!$M$64="Due Soon",'Rego Register'!$M$64="Expired"),'Rego Register'!$J$64,"")</f>
        <v/>
      </c>
      <c r="H100" s="38">
        <f>IF(OR('Rego Register'!$M$64="Due Soon",'Rego Register'!$M$64="Expired"),'Rego Register'!$M$64,"")</f>
        <v/>
      </c>
    </row>
    <row r="101">
      <c r="A101" s="41">
        <f>IF(OR('Rego Register'!$M$65="Due Soon",'Rego Register'!$M$65="Expired"),'Rego Register'!$A$65,"")</f>
        <v/>
      </c>
      <c r="B101" s="41">
        <f>IF(OR('Rego Register'!$M$65="Due Soon",'Rego Register'!$M$65="Expired"),'Rego Register'!$B$65,"")</f>
        <v/>
      </c>
      <c r="C101" s="40">
        <f>IF(OR('Rego Register'!$M$65="Due Soon",'Rego Register'!$M$65="Expired"),'Rego Register'!$C$65,"")</f>
        <v/>
      </c>
      <c r="D101" s="41">
        <f>IF(OR('Rego Register'!$M$65="Due Soon",'Rego Register'!$M$65="Expired"),'Rego Register'!$F$65,"")</f>
        <v/>
      </c>
      <c r="E101" s="41">
        <f>IF(OR('Rego Register'!$M$65="Due Soon",'Rego Register'!$M$65="Expired"),'Rego Register'!$G$65,"")</f>
        <v/>
      </c>
      <c r="F101" s="46">
        <f>IF(OR('Rego Register'!$M$65="Due Soon",'Rego Register'!$M$65="Expired"),'Rego Register'!$I$65,"")</f>
        <v/>
      </c>
      <c r="G101" s="47">
        <f>IF(OR('Rego Register'!$M$65="Due Soon",'Rego Register'!$M$65="Expired"),'Rego Register'!$J$65,"")</f>
        <v/>
      </c>
      <c r="H101" s="41">
        <f>IF(OR('Rego Register'!$M$65="Due Soon",'Rego Register'!$M$65="Expired"),'Rego Register'!$M$65,"")</f>
        <v/>
      </c>
    </row>
    <row r="102">
      <c r="A102" s="38">
        <f>IF(OR('Rego Register'!$M$66="Due Soon",'Rego Register'!$M$66="Expired"),'Rego Register'!$A$66,"")</f>
        <v/>
      </c>
      <c r="B102" s="38">
        <f>IF(OR('Rego Register'!$M$66="Due Soon",'Rego Register'!$M$66="Expired"),'Rego Register'!$B$66,"")</f>
        <v/>
      </c>
      <c r="C102" s="37">
        <f>IF(OR('Rego Register'!$M$66="Due Soon",'Rego Register'!$M$66="Expired"),'Rego Register'!$C$66,"")</f>
        <v/>
      </c>
      <c r="D102" s="38">
        <f>IF(OR('Rego Register'!$M$66="Due Soon",'Rego Register'!$M$66="Expired"),'Rego Register'!$F$66,"")</f>
        <v/>
      </c>
      <c r="E102" s="38">
        <f>IF(OR('Rego Register'!$M$66="Due Soon",'Rego Register'!$M$66="Expired"),'Rego Register'!$G$66,"")</f>
        <v/>
      </c>
      <c r="F102" s="44">
        <f>IF(OR('Rego Register'!$M$66="Due Soon",'Rego Register'!$M$66="Expired"),'Rego Register'!$I$66,"")</f>
        <v/>
      </c>
      <c r="G102" s="45">
        <f>IF(OR('Rego Register'!$M$66="Due Soon",'Rego Register'!$M$66="Expired"),'Rego Register'!$J$66,"")</f>
        <v/>
      </c>
      <c r="H102" s="38">
        <f>IF(OR('Rego Register'!$M$66="Due Soon",'Rego Register'!$M$66="Expired"),'Rego Register'!$M$66,"")</f>
        <v/>
      </c>
    </row>
    <row r="103">
      <c r="A103" s="41">
        <f>IF(OR('Rego Register'!$M$67="Due Soon",'Rego Register'!$M$67="Expired"),'Rego Register'!$A$67,"")</f>
        <v/>
      </c>
      <c r="B103" s="41">
        <f>IF(OR('Rego Register'!$M$67="Due Soon",'Rego Register'!$M$67="Expired"),'Rego Register'!$B$67,"")</f>
        <v/>
      </c>
      <c r="C103" s="40">
        <f>IF(OR('Rego Register'!$M$67="Due Soon",'Rego Register'!$M$67="Expired"),'Rego Register'!$C$67,"")</f>
        <v/>
      </c>
      <c r="D103" s="41">
        <f>IF(OR('Rego Register'!$M$67="Due Soon",'Rego Register'!$M$67="Expired"),'Rego Register'!$F$67,"")</f>
        <v/>
      </c>
      <c r="E103" s="41">
        <f>IF(OR('Rego Register'!$M$67="Due Soon",'Rego Register'!$M$67="Expired"),'Rego Register'!$G$67,"")</f>
        <v/>
      </c>
      <c r="F103" s="46">
        <f>IF(OR('Rego Register'!$M$67="Due Soon",'Rego Register'!$M$67="Expired"),'Rego Register'!$I$67,"")</f>
        <v/>
      </c>
      <c r="G103" s="47">
        <f>IF(OR('Rego Register'!$M$67="Due Soon",'Rego Register'!$M$67="Expired"),'Rego Register'!$J$67,"")</f>
        <v/>
      </c>
      <c r="H103" s="41">
        <f>IF(OR('Rego Register'!$M$67="Due Soon",'Rego Register'!$M$67="Expired"),'Rego Register'!$M$67,"")</f>
        <v/>
      </c>
    </row>
    <row r="104">
      <c r="A104" s="38">
        <f>IF(OR('Rego Register'!$M$68="Due Soon",'Rego Register'!$M$68="Expired"),'Rego Register'!$A$68,"")</f>
        <v/>
      </c>
      <c r="B104" s="38">
        <f>IF(OR('Rego Register'!$M$68="Due Soon",'Rego Register'!$M$68="Expired"),'Rego Register'!$B$68,"")</f>
        <v/>
      </c>
      <c r="C104" s="37">
        <f>IF(OR('Rego Register'!$M$68="Due Soon",'Rego Register'!$M$68="Expired"),'Rego Register'!$C$68,"")</f>
        <v/>
      </c>
      <c r="D104" s="38">
        <f>IF(OR('Rego Register'!$M$68="Due Soon",'Rego Register'!$M$68="Expired"),'Rego Register'!$F$68,"")</f>
        <v/>
      </c>
      <c r="E104" s="38">
        <f>IF(OR('Rego Register'!$M$68="Due Soon",'Rego Register'!$M$68="Expired"),'Rego Register'!$G$68,"")</f>
        <v/>
      </c>
      <c r="F104" s="44">
        <f>IF(OR('Rego Register'!$M$68="Due Soon",'Rego Register'!$M$68="Expired"),'Rego Register'!$I$68,"")</f>
        <v/>
      </c>
      <c r="G104" s="45">
        <f>IF(OR('Rego Register'!$M$68="Due Soon",'Rego Register'!$M$68="Expired"),'Rego Register'!$J$68,"")</f>
        <v/>
      </c>
      <c r="H104" s="38">
        <f>IF(OR('Rego Register'!$M$68="Due Soon",'Rego Register'!$M$68="Expired"),'Rego Register'!$M$68,"")</f>
        <v/>
      </c>
    </row>
    <row r="105">
      <c r="A105" s="41">
        <f>IF(OR('Rego Register'!$M$69="Due Soon",'Rego Register'!$M$69="Expired"),'Rego Register'!$A$69,"")</f>
        <v/>
      </c>
      <c r="B105" s="41">
        <f>IF(OR('Rego Register'!$M$69="Due Soon",'Rego Register'!$M$69="Expired"),'Rego Register'!$B$69,"")</f>
        <v/>
      </c>
      <c r="C105" s="40">
        <f>IF(OR('Rego Register'!$M$69="Due Soon",'Rego Register'!$M$69="Expired"),'Rego Register'!$C$69,"")</f>
        <v/>
      </c>
      <c r="D105" s="41">
        <f>IF(OR('Rego Register'!$M$69="Due Soon",'Rego Register'!$M$69="Expired"),'Rego Register'!$F$69,"")</f>
        <v/>
      </c>
      <c r="E105" s="41">
        <f>IF(OR('Rego Register'!$M$69="Due Soon",'Rego Register'!$M$69="Expired"),'Rego Register'!$G$69,"")</f>
        <v/>
      </c>
      <c r="F105" s="46">
        <f>IF(OR('Rego Register'!$M$69="Due Soon",'Rego Register'!$M$69="Expired"),'Rego Register'!$I$69,"")</f>
        <v/>
      </c>
      <c r="G105" s="47">
        <f>IF(OR('Rego Register'!$M$69="Due Soon",'Rego Register'!$M$69="Expired"),'Rego Register'!$J$69,"")</f>
        <v/>
      </c>
      <c r="H105" s="41">
        <f>IF(OR('Rego Register'!$M$69="Due Soon",'Rego Register'!$M$69="Expired"),'Rego Register'!$M$69,"")</f>
        <v/>
      </c>
    </row>
    <row r="106">
      <c r="A106" s="38">
        <f>IF(OR('Rego Register'!$M$70="Due Soon",'Rego Register'!$M$70="Expired"),'Rego Register'!$A$70,"")</f>
        <v/>
      </c>
      <c r="B106" s="38">
        <f>IF(OR('Rego Register'!$M$70="Due Soon",'Rego Register'!$M$70="Expired"),'Rego Register'!$B$70,"")</f>
        <v/>
      </c>
      <c r="C106" s="37">
        <f>IF(OR('Rego Register'!$M$70="Due Soon",'Rego Register'!$M$70="Expired"),'Rego Register'!$C$70,"")</f>
        <v/>
      </c>
      <c r="D106" s="38">
        <f>IF(OR('Rego Register'!$M$70="Due Soon",'Rego Register'!$M$70="Expired"),'Rego Register'!$F$70,"")</f>
        <v/>
      </c>
      <c r="E106" s="38">
        <f>IF(OR('Rego Register'!$M$70="Due Soon",'Rego Register'!$M$70="Expired"),'Rego Register'!$G$70,"")</f>
        <v/>
      </c>
      <c r="F106" s="44">
        <f>IF(OR('Rego Register'!$M$70="Due Soon",'Rego Register'!$M$70="Expired"),'Rego Register'!$I$70,"")</f>
        <v/>
      </c>
      <c r="G106" s="45">
        <f>IF(OR('Rego Register'!$M$70="Due Soon",'Rego Register'!$M$70="Expired"),'Rego Register'!$J$70,"")</f>
        <v/>
      </c>
      <c r="H106" s="38">
        <f>IF(OR('Rego Register'!$M$70="Due Soon",'Rego Register'!$M$70="Expired"),'Rego Register'!$M$70,"")</f>
        <v/>
      </c>
    </row>
    <row r="107">
      <c r="A107" s="41">
        <f>IF(OR('Rego Register'!$M$71="Due Soon",'Rego Register'!$M$71="Expired"),'Rego Register'!$A$71,"")</f>
        <v/>
      </c>
      <c r="B107" s="41">
        <f>IF(OR('Rego Register'!$M$71="Due Soon",'Rego Register'!$M$71="Expired"),'Rego Register'!$B$71,"")</f>
        <v/>
      </c>
      <c r="C107" s="40">
        <f>IF(OR('Rego Register'!$M$71="Due Soon",'Rego Register'!$M$71="Expired"),'Rego Register'!$C$71,"")</f>
        <v/>
      </c>
      <c r="D107" s="41">
        <f>IF(OR('Rego Register'!$M$71="Due Soon",'Rego Register'!$M$71="Expired"),'Rego Register'!$F$71,"")</f>
        <v/>
      </c>
      <c r="E107" s="41">
        <f>IF(OR('Rego Register'!$M$71="Due Soon",'Rego Register'!$M$71="Expired"),'Rego Register'!$G$71,"")</f>
        <v/>
      </c>
      <c r="F107" s="46">
        <f>IF(OR('Rego Register'!$M$71="Due Soon",'Rego Register'!$M$71="Expired"),'Rego Register'!$I$71,"")</f>
        <v/>
      </c>
      <c r="G107" s="47">
        <f>IF(OR('Rego Register'!$M$71="Due Soon",'Rego Register'!$M$71="Expired"),'Rego Register'!$J$71,"")</f>
        <v/>
      </c>
      <c r="H107" s="41">
        <f>IF(OR('Rego Register'!$M$71="Due Soon",'Rego Register'!$M$71="Expired"),'Rego Register'!$M$71,"")</f>
        <v/>
      </c>
    </row>
    <row r="108">
      <c r="A108" s="38">
        <f>IF(OR('Rego Register'!$M$72="Due Soon",'Rego Register'!$M$72="Expired"),'Rego Register'!$A$72,"")</f>
        <v/>
      </c>
      <c r="B108" s="38">
        <f>IF(OR('Rego Register'!$M$72="Due Soon",'Rego Register'!$M$72="Expired"),'Rego Register'!$B$72,"")</f>
        <v/>
      </c>
      <c r="C108" s="37">
        <f>IF(OR('Rego Register'!$M$72="Due Soon",'Rego Register'!$M$72="Expired"),'Rego Register'!$C$72,"")</f>
        <v/>
      </c>
      <c r="D108" s="38">
        <f>IF(OR('Rego Register'!$M$72="Due Soon",'Rego Register'!$M$72="Expired"),'Rego Register'!$F$72,"")</f>
        <v/>
      </c>
      <c r="E108" s="38">
        <f>IF(OR('Rego Register'!$M$72="Due Soon",'Rego Register'!$M$72="Expired"),'Rego Register'!$G$72,"")</f>
        <v/>
      </c>
      <c r="F108" s="44">
        <f>IF(OR('Rego Register'!$M$72="Due Soon",'Rego Register'!$M$72="Expired"),'Rego Register'!$I$72,"")</f>
        <v/>
      </c>
      <c r="G108" s="45">
        <f>IF(OR('Rego Register'!$M$72="Due Soon",'Rego Register'!$M$72="Expired"),'Rego Register'!$J$72,"")</f>
        <v/>
      </c>
      <c r="H108" s="38">
        <f>IF(OR('Rego Register'!$M$72="Due Soon",'Rego Register'!$M$72="Expired"),'Rego Register'!$M$72,"")</f>
        <v/>
      </c>
    </row>
    <row r="109">
      <c r="A109" s="41">
        <f>IF(OR('Rego Register'!$M$73="Due Soon",'Rego Register'!$M$73="Expired"),'Rego Register'!$A$73,"")</f>
        <v/>
      </c>
      <c r="B109" s="41">
        <f>IF(OR('Rego Register'!$M$73="Due Soon",'Rego Register'!$M$73="Expired"),'Rego Register'!$B$73,"")</f>
        <v/>
      </c>
      <c r="C109" s="40">
        <f>IF(OR('Rego Register'!$M$73="Due Soon",'Rego Register'!$M$73="Expired"),'Rego Register'!$C$73,"")</f>
        <v/>
      </c>
      <c r="D109" s="41">
        <f>IF(OR('Rego Register'!$M$73="Due Soon",'Rego Register'!$M$73="Expired"),'Rego Register'!$F$73,"")</f>
        <v/>
      </c>
      <c r="E109" s="41">
        <f>IF(OR('Rego Register'!$M$73="Due Soon",'Rego Register'!$M$73="Expired"),'Rego Register'!$G$73,"")</f>
        <v/>
      </c>
      <c r="F109" s="46">
        <f>IF(OR('Rego Register'!$M$73="Due Soon",'Rego Register'!$M$73="Expired"),'Rego Register'!$I$73,"")</f>
        <v/>
      </c>
      <c r="G109" s="47">
        <f>IF(OR('Rego Register'!$M$73="Due Soon",'Rego Register'!$M$73="Expired"),'Rego Register'!$J$73,"")</f>
        <v/>
      </c>
      <c r="H109" s="41">
        <f>IF(OR('Rego Register'!$M$73="Due Soon",'Rego Register'!$M$73="Expired"),'Rego Register'!$M$73,"")</f>
        <v/>
      </c>
    </row>
    <row r="110">
      <c r="A110" s="38">
        <f>IF(OR('Rego Register'!$M$74="Due Soon",'Rego Register'!$M$74="Expired"),'Rego Register'!$A$74,"")</f>
        <v/>
      </c>
      <c r="B110" s="38">
        <f>IF(OR('Rego Register'!$M$74="Due Soon",'Rego Register'!$M$74="Expired"),'Rego Register'!$B$74,"")</f>
        <v/>
      </c>
      <c r="C110" s="37">
        <f>IF(OR('Rego Register'!$M$74="Due Soon",'Rego Register'!$M$74="Expired"),'Rego Register'!$C$74,"")</f>
        <v/>
      </c>
      <c r="D110" s="38">
        <f>IF(OR('Rego Register'!$M$74="Due Soon",'Rego Register'!$M$74="Expired"),'Rego Register'!$F$74,"")</f>
        <v/>
      </c>
      <c r="E110" s="38">
        <f>IF(OR('Rego Register'!$M$74="Due Soon",'Rego Register'!$M$74="Expired"),'Rego Register'!$G$74,"")</f>
        <v/>
      </c>
      <c r="F110" s="44">
        <f>IF(OR('Rego Register'!$M$74="Due Soon",'Rego Register'!$M$74="Expired"),'Rego Register'!$I$74,"")</f>
        <v/>
      </c>
      <c r="G110" s="45">
        <f>IF(OR('Rego Register'!$M$74="Due Soon",'Rego Register'!$M$74="Expired"),'Rego Register'!$J$74,"")</f>
        <v/>
      </c>
      <c r="H110" s="38">
        <f>IF(OR('Rego Register'!$M$74="Due Soon",'Rego Register'!$M$74="Expired"),'Rego Register'!$M$74,"")</f>
        <v/>
      </c>
    </row>
    <row r="111">
      <c r="A111" s="41">
        <f>IF(OR('Rego Register'!$M$75="Due Soon",'Rego Register'!$M$75="Expired"),'Rego Register'!$A$75,"")</f>
        <v/>
      </c>
      <c r="B111" s="41">
        <f>IF(OR('Rego Register'!$M$75="Due Soon",'Rego Register'!$M$75="Expired"),'Rego Register'!$B$75,"")</f>
        <v/>
      </c>
      <c r="C111" s="40">
        <f>IF(OR('Rego Register'!$M$75="Due Soon",'Rego Register'!$M$75="Expired"),'Rego Register'!$C$75,"")</f>
        <v/>
      </c>
      <c r="D111" s="41">
        <f>IF(OR('Rego Register'!$M$75="Due Soon",'Rego Register'!$M$75="Expired"),'Rego Register'!$F$75,"")</f>
        <v/>
      </c>
      <c r="E111" s="41">
        <f>IF(OR('Rego Register'!$M$75="Due Soon",'Rego Register'!$M$75="Expired"),'Rego Register'!$G$75,"")</f>
        <v/>
      </c>
      <c r="F111" s="46">
        <f>IF(OR('Rego Register'!$M$75="Due Soon",'Rego Register'!$M$75="Expired"),'Rego Register'!$I$75,"")</f>
        <v/>
      </c>
      <c r="G111" s="47">
        <f>IF(OR('Rego Register'!$M$75="Due Soon",'Rego Register'!$M$75="Expired"),'Rego Register'!$J$75,"")</f>
        <v/>
      </c>
      <c r="H111" s="41">
        <f>IF(OR('Rego Register'!$M$75="Due Soon",'Rego Register'!$M$75="Expired"),'Rego Register'!$M$75,"")</f>
        <v/>
      </c>
    </row>
    <row r="112">
      <c r="A112" s="38">
        <f>IF(OR('Rego Register'!$M$76="Due Soon",'Rego Register'!$M$76="Expired"),'Rego Register'!$A$76,"")</f>
        <v/>
      </c>
      <c r="B112" s="38">
        <f>IF(OR('Rego Register'!$M$76="Due Soon",'Rego Register'!$M$76="Expired"),'Rego Register'!$B$76,"")</f>
        <v/>
      </c>
      <c r="C112" s="37">
        <f>IF(OR('Rego Register'!$M$76="Due Soon",'Rego Register'!$M$76="Expired"),'Rego Register'!$C$76,"")</f>
        <v/>
      </c>
      <c r="D112" s="38">
        <f>IF(OR('Rego Register'!$M$76="Due Soon",'Rego Register'!$M$76="Expired"),'Rego Register'!$F$76,"")</f>
        <v/>
      </c>
      <c r="E112" s="38">
        <f>IF(OR('Rego Register'!$M$76="Due Soon",'Rego Register'!$M$76="Expired"),'Rego Register'!$G$76,"")</f>
        <v/>
      </c>
      <c r="F112" s="44">
        <f>IF(OR('Rego Register'!$M$76="Due Soon",'Rego Register'!$M$76="Expired"),'Rego Register'!$I$76,"")</f>
        <v/>
      </c>
      <c r="G112" s="45">
        <f>IF(OR('Rego Register'!$M$76="Due Soon",'Rego Register'!$M$76="Expired"),'Rego Register'!$J$76,"")</f>
        <v/>
      </c>
      <c r="H112" s="38">
        <f>IF(OR('Rego Register'!$M$76="Due Soon",'Rego Register'!$M$76="Expired"),'Rego Register'!$M$76,"")</f>
        <v/>
      </c>
    </row>
    <row r="113">
      <c r="A113" s="41">
        <f>IF(OR('Rego Register'!$M$77="Due Soon",'Rego Register'!$M$77="Expired"),'Rego Register'!$A$77,"")</f>
        <v/>
      </c>
      <c r="B113" s="41">
        <f>IF(OR('Rego Register'!$M$77="Due Soon",'Rego Register'!$M$77="Expired"),'Rego Register'!$B$77,"")</f>
        <v/>
      </c>
      <c r="C113" s="40">
        <f>IF(OR('Rego Register'!$M$77="Due Soon",'Rego Register'!$M$77="Expired"),'Rego Register'!$C$77,"")</f>
        <v/>
      </c>
      <c r="D113" s="41">
        <f>IF(OR('Rego Register'!$M$77="Due Soon",'Rego Register'!$M$77="Expired"),'Rego Register'!$F$77,"")</f>
        <v/>
      </c>
      <c r="E113" s="41">
        <f>IF(OR('Rego Register'!$M$77="Due Soon",'Rego Register'!$M$77="Expired"),'Rego Register'!$G$77,"")</f>
        <v/>
      </c>
      <c r="F113" s="46">
        <f>IF(OR('Rego Register'!$M$77="Due Soon",'Rego Register'!$M$77="Expired"),'Rego Register'!$I$77,"")</f>
        <v/>
      </c>
      <c r="G113" s="47">
        <f>IF(OR('Rego Register'!$M$77="Due Soon",'Rego Register'!$M$77="Expired"),'Rego Register'!$J$77,"")</f>
        <v/>
      </c>
      <c r="H113" s="41">
        <f>IF(OR('Rego Register'!$M$77="Due Soon",'Rego Register'!$M$77="Expired"),'Rego Register'!$M$77,"")</f>
        <v/>
      </c>
    </row>
    <row r="114">
      <c r="A114" s="38">
        <f>IF(OR('Rego Register'!$M$78="Due Soon",'Rego Register'!$M$78="Expired"),'Rego Register'!$A$78,"")</f>
        <v/>
      </c>
      <c r="B114" s="38">
        <f>IF(OR('Rego Register'!$M$78="Due Soon",'Rego Register'!$M$78="Expired"),'Rego Register'!$B$78,"")</f>
        <v/>
      </c>
      <c r="C114" s="37">
        <f>IF(OR('Rego Register'!$M$78="Due Soon",'Rego Register'!$M$78="Expired"),'Rego Register'!$C$78,"")</f>
        <v/>
      </c>
      <c r="D114" s="38">
        <f>IF(OR('Rego Register'!$M$78="Due Soon",'Rego Register'!$M$78="Expired"),'Rego Register'!$F$78,"")</f>
        <v/>
      </c>
      <c r="E114" s="38">
        <f>IF(OR('Rego Register'!$M$78="Due Soon",'Rego Register'!$M$78="Expired"),'Rego Register'!$G$78,"")</f>
        <v/>
      </c>
      <c r="F114" s="44">
        <f>IF(OR('Rego Register'!$M$78="Due Soon",'Rego Register'!$M$78="Expired"),'Rego Register'!$I$78,"")</f>
        <v/>
      </c>
      <c r="G114" s="45">
        <f>IF(OR('Rego Register'!$M$78="Due Soon",'Rego Register'!$M$78="Expired"),'Rego Register'!$J$78,"")</f>
        <v/>
      </c>
      <c r="H114" s="38">
        <f>IF(OR('Rego Register'!$M$78="Due Soon",'Rego Register'!$M$78="Expired"),'Rego Register'!$M$78,"")</f>
        <v/>
      </c>
    </row>
    <row r="115">
      <c r="A115" s="41">
        <f>IF(OR('Rego Register'!$M$79="Due Soon",'Rego Register'!$M$79="Expired"),'Rego Register'!$A$79,"")</f>
        <v/>
      </c>
      <c r="B115" s="41">
        <f>IF(OR('Rego Register'!$M$79="Due Soon",'Rego Register'!$M$79="Expired"),'Rego Register'!$B$79,"")</f>
        <v/>
      </c>
      <c r="C115" s="40">
        <f>IF(OR('Rego Register'!$M$79="Due Soon",'Rego Register'!$M$79="Expired"),'Rego Register'!$C$79,"")</f>
        <v/>
      </c>
      <c r="D115" s="41">
        <f>IF(OR('Rego Register'!$M$79="Due Soon",'Rego Register'!$M$79="Expired"),'Rego Register'!$F$79,"")</f>
        <v/>
      </c>
      <c r="E115" s="41">
        <f>IF(OR('Rego Register'!$M$79="Due Soon",'Rego Register'!$M$79="Expired"),'Rego Register'!$G$79,"")</f>
        <v/>
      </c>
      <c r="F115" s="46">
        <f>IF(OR('Rego Register'!$M$79="Due Soon",'Rego Register'!$M$79="Expired"),'Rego Register'!$I$79,"")</f>
        <v/>
      </c>
      <c r="G115" s="47">
        <f>IF(OR('Rego Register'!$M$79="Due Soon",'Rego Register'!$M$79="Expired"),'Rego Register'!$J$79,"")</f>
        <v/>
      </c>
      <c r="H115" s="41">
        <f>IF(OR('Rego Register'!$M$79="Due Soon",'Rego Register'!$M$79="Expired"),'Rego Register'!$M$79,"")</f>
        <v/>
      </c>
    </row>
    <row r="116">
      <c r="A116" s="38">
        <f>IF(OR('Rego Register'!$M$80="Due Soon",'Rego Register'!$M$80="Expired"),'Rego Register'!$A$80,"")</f>
        <v/>
      </c>
      <c r="B116" s="38">
        <f>IF(OR('Rego Register'!$M$80="Due Soon",'Rego Register'!$M$80="Expired"),'Rego Register'!$B$80,"")</f>
        <v/>
      </c>
      <c r="C116" s="37">
        <f>IF(OR('Rego Register'!$M$80="Due Soon",'Rego Register'!$M$80="Expired"),'Rego Register'!$C$80,"")</f>
        <v/>
      </c>
      <c r="D116" s="38">
        <f>IF(OR('Rego Register'!$M$80="Due Soon",'Rego Register'!$M$80="Expired"),'Rego Register'!$F$80,"")</f>
        <v/>
      </c>
      <c r="E116" s="38">
        <f>IF(OR('Rego Register'!$M$80="Due Soon",'Rego Register'!$M$80="Expired"),'Rego Register'!$G$80,"")</f>
        <v/>
      </c>
      <c r="F116" s="44">
        <f>IF(OR('Rego Register'!$M$80="Due Soon",'Rego Register'!$M$80="Expired"),'Rego Register'!$I$80,"")</f>
        <v/>
      </c>
      <c r="G116" s="45">
        <f>IF(OR('Rego Register'!$M$80="Due Soon",'Rego Register'!$M$80="Expired"),'Rego Register'!$J$80,"")</f>
        <v/>
      </c>
      <c r="H116" s="38">
        <f>IF(OR('Rego Register'!$M$80="Due Soon",'Rego Register'!$M$80="Expired"),'Rego Register'!$M$80,"")</f>
        <v/>
      </c>
    </row>
    <row r="117">
      <c r="A117" s="41">
        <f>IF(OR('Rego Register'!$M$81="Due Soon",'Rego Register'!$M$81="Expired"),'Rego Register'!$A$81,"")</f>
        <v/>
      </c>
      <c r="B117" s="41">
        <f>IF(OR('Rego Register'!$M$81="Due Soon",'Rego Register'!$M$81="Expired"),'Rego Register'!$B$81,"")</f>
        <v/>
      </c>
      <c r="C117" s="40">
        <f>IF(OR('Rego Register'!$M$81="Due Soon",'Rego Register'!$M$81="Expired"),'Rego Register'!$C$81,"")</f>
        <v/>
      </c>
      <c r="D117" s="41">
        <f>IF(OR('Rego Register'!$M$81="Due Soon",'Rego Register'!$M$81="Expired"),'Rego Register'!$F$81,"")</f>
        <v/>
      </c>
      <c r="E117" s="41">
        <f>IF(OR('Rego Register'!$M$81="Due Soon",'Rego Register'!$M$81="Expired"),'Rego Register'!$G$81,"")</f>
        <v/>
      </c>
      <c r="F117" s="46">
        <f>IF(OR('Rego Register'!$M$81="Due Soon",'Rego Register'!$M$81="Expired"),'Rego Register'!$I$81,"")</f>
        <v/>
      </c>
      <c r="G117" s="47">
        <f>IF(OR('Rego Register'!$M$81="Due Soon",'Rego Register'!$M$81="Expired"),'Rego Register'!$J$81,"")</f>
        <v/>
      </c>
      <c r="H117" s="41">
        <f>IF(OR('Rego Register'!$M$81="Due Soon",'Rego Register'!$M$81="Expired"),'Rego Register'!$M$81,"")</f>
        <v/>
      </c>
    </row>
    <row r="118">
      <c r="A118" s="38">
        <f>IF(OR('Rego Register'!$M$82="Due Soon",'Rego Register'!$M$82="Expired"),'Rego Register'!$A$82,"")</f>
        <v/>
      </c>
      <c r="B118" s="38">
        <f>IF(OR('Rego Register'!$M$82="Due Soon",'Rego Register'!$M$82="Expired"),'Rego Register'!$B$82,"")</f>
        <v/>
      </c>
      <c r="C118" s="37">
        <f>IF(OR('Rego Register'!$M$82="Due Soon",'Rego Register'!$M$82="Expired"),'Rego Register'!$C$82,"")</f>
        <v/>
      </c>
      <c r="D118" s="38">
        <f>IF(OR('Rego Register'!$M$82="Due Soon",'Rego Register'!$M$82="Expired"),'Rego Register'!$F$82,"")</f>
        <v/>
      </c>
      <c r="E118" s="38">
        <f>IF(OR('Rego Register'!$M$82="Due Soon",'Rego Register'!$M$82="Expired"),'Rego Register'!$G$82,"")</f>
        <v/>
      </c>
      <c r="F118" s="44">
        <f>IF(OR('Rego Register'!$M$82="Due Soon",'Rego Register'!$M$82="Expired"),'Rego Register'!$I$82,"")</f>
        <v/>
      </c>
      <c r="G118" s="45">
        <f>IF(OR('Rego Register'!$M$82="Due Soon",'Rego Register'!$M$82="Expired"),'Rego Register'!$J$82,"")</f>
        <v/>
      </c>
      <c r="H118" s="38">
        <f>IF(OR('Rego Register'!$M$82="Due Soon",'Rego Register'!$M$82="Expired"),'Rego Register'!$M$82,"")</f>
        <v/>
      </c>
    </row>
    <row r="119">
      <c r="A119" s="41">
        <f>IF(OR('Rego Register'!$M$83="Due Soon",'Rego Register'!$M$83="Expired"),'Rego Register'!$A$83,"")</f>
        <v/>
      </c>
      <c r="B119" s="41">
        <f>IF(OR('Rego Register'!$M$83="Due Soon",'Rego Register'!$M$83="Expired"),'Rego Register'!$B$83,"")</f>
        <v/>
      </c>
      <c r="C119" s="40">
        <f>IF(OR('Rego Register'!$M$83="Due Soon",'Rego Register'!$M$83="Expired"),'Rego Register'!$C$83,"")</f>
        <v/>
      </c>
      <c r="D119" s="41">
        <f>IF(OR('Rego Register'!$M$83="Due Soon",'Rego Register'!$M$83="Expired"),'Rego Register'!$F$83,"")</f>
        <v/>
      </c>
      <c r="E119" s="41">
        <f>IF(OR('Rego Register'!$M$83="Due Soon",'Rego Register'!$M$83="Expired"),'Rego Register'!$G$83,"")</f>
        <v/>
      </c>
      <c r="F119" s="46">
        <f>IF(OR('Rego Register'!$M$83="Due Soon",'Rego Register'!$M$83="Expired"),'Rego Register'!$I$83,"")</f>
        <v/>
      </c>
      <c r="G119" s="47">
        <f>IF(OR('Rego Register'!$M$83="Due Soon",'Rego Register'!$M$83="Expired"),'Rego Register'!$J$83,"")</f>
        <v/>
      </c>
      <c r="H119" s="41">
        <f>IF(OR('Rego Register'!$M$83="Due Soon",'Rego Register'!$M$83="Expired"),'Rego Register'!$M$83,"")</f>
        <v/>
      </c>
    </row>
    <row r="120">
      <c r="A120" s="38">
        <f>IF(OR('Rego Register'!$M$84="Due Soon",'Rego Register'!$M$84="Expired"),'Rego Register'!$A$84,"")</f>
        <v/>
      </c>
      <c r="B120" s="38">
        <f>IF(OR('Rego Register'!$M$84="Due Soon",'Rego Register'!$M$84="Expired"),'Rego Register'!$B$84,"")</f>
        <v/>
      </c>
      <c r="C120" s="37">
        <f>IF(OR('Rego Register'!$M$84="Due Soon",'Rego Register'!$M$84="Expired"),'Rego Register'!$C$84,"")</f>
        <v/>
      </c>
      <c r="D120" s="38">
        <f>IF(OR('Rego Register'!$M$84="Due Soon",'Rego Register'!$M$84="Expired"),'Rego Register'!$F$84,"")</f>
        <v/>
      </c>
      <c r="E120" s="38">
        <f>IF(OR('Rego Register'!$M$84="Due Soon",'Rego Register'!$M$84="Expired"),'Rego Register'!$G$84,"")</f>
        <v/>
      </c>
      <c r="F120" s="44">
        <f>IF(OR('Rego Register'!$M$84="Due Soon",'Rego Register'!$M$84="Expired"),'Rego Register'!$I$84,"")</f>
        <v/>
      </c>
      <c r="G120" s="45">
        <f>IF(OR('Rego Register'!$M$84="Due Soon",'Rego Register'!$M$84="Expired"),'Rego Register'!$J$84,"")</f>
        <v/>
      </c>
      <c r="H120" s="38">
        <f>IF(OR('Rego Register'!$M$84="Due Soon",'Rego Register'!$M$84="Expired"),'Rego Register'!$M$84,"")</f>
        <v/>
      </c>
    </row>
    <row r="121">
      <c r="A121" s="41">
        <f>IF(OR('Rego Register'!$M$85="Due Soon",'Rego Register'!$M$85="Expired"),'Rego Register'!$A$85,"")</f>
        <v/>
      </c>
      <c r="B121" s="41">
        <f>IF(OR('Rego Register'!$M$85="Due Soon",'Rego Register'!$M$85="Expired"),'Rego Register'!$B$85,"")</f>
        <v/>
      </c>
      <c r="C121" s="40">
        <f>IF(OR('Rego Register'!$M$85="Due Soon",'Rego Register'!$M$85="Expired"),'Rego Register'!$C$85,"")</f>
        <v/>
      </c>
      <c r="D121" s="41">
        <f>IF(OR('Rego Register'!$M$85="Due Soon",'Rego Register'!$M$85="Expired"),'Rego Register'!$F$85,"")</f>
        <v/>
      </c>
      <c r="E121" s="41">
        <f>IF(OR('Rego Register'!$M$85="Due Soon",'Rego Register'!$M$85="Expired"),'Rego Register'!$G$85,"")</f>
        <v/>
      </c>
      <c r="F121" s="46">
        <f>IF(OR('Rego Register'!$M$85="Due Soon",'Rego Register'!$M$85="Expired"),'Rego Register'!$I$85,"")</f>
        <v/>
      </c>
      <c r="G121" s="47">
        <f>IF(OR('Rego Register'!$M$85="Due Soon",'Rego Register'!$M$85="Expired"),'Rego Register'!$J$85,"")</f>
        <v/>
      </c>
      <c r="H121" s="41">
        <f>IF(OR('Rego Register'!$M$85="Due Soon",'Rego Register'!$M$85="Expired"),'Rego Register'!$M$85,"")</f>
        <v/>
      </c>
    </row>
    <row r="122">
      <c r="A122" s="38">
        <f>IF(OR('Rego Register'!$M$86="Due Soon",'Rego Register'!$M$86="Expired"),'Rego Register'!$A$86,"")</f>
        <v/>
      </c>
      <c r="B122" s="38">
        <f>IF(OR('Rego Register'!$M$86="Due Soon",'Rego Register'!$M$86="Expired"),'Rego Register'!$B$86,"")</f>
        <v/>
      </c>
      <c r="C122" s="37">
        <f>IF(OR('Rego Register'!$M$86="Due Soon",'Rego Register'!$M$86="Expired"),'Rego Register'!$C$86,"")</f>
        <v/>
      </c>
      <c r="D122" s="38">
        <f>IF(OR('Rego Register'!$M$86="Due Soon",'Rego Register'!$M$86="Expired"),'Rego Register'!$F$86,"")</f>
        <v/>
      </c>
      <c r="E122" s="38">
        <f>IF(OR('Rego Register'!$M$86="Due Soon",'Rego Register'!$M$86="Expired"),'Rego Register'!$G$86,"")</f>
        <v/>
      </c>
      <c r="F122" s="44">
        <f>IF(OR('Rego Register'!$M$86="Due Soon",'Rego Register'!$M$86="Expired"),'Rego Register'!$I$86,"")</f>
        <v/>
      </c>
      <c r="G122" s="45">
        <f>IF(OR('Rego Register'!$M$86="Due Soon",'Rego Register'!$M$86="Expired"),'Rego Register'!$J$86,"")</f>
        <v/>
      </c>
      <c r="H122" s="38">
        <f>IF(OR('Rego Register'!$M$86="Due Soon",'Rego Register'!$M$86="Expired"),'Rego Register'!$M$86,"")</f>
        <v/>
      </c>
    </row>
    <row r="123">
      <c r="A123" s="41">
        <f>IF(OR('Rego Register'!$M$87="Due Soon",'Rego Register'!$M$87="Expired"),'Rego Register'!$A$87,"")</f>
        <v/>
      </c>
      <c r="B123" s="41">
        <f>IF(OR('Rego Register'!$M$87="Due Soon",'Rego Register'!$M$87="Expired"),'Rego Register'!$B$87,"")</f>
        <v/>
      </c>
      <c r="C123" s="40">
        <f>IF(OR('Rego Register'!$M$87="Due Soon",'Rego Register'!$M$87="Expired"),'Rego Register'!$C$87,"")</f>
        <v/>
      </c>
      <c r="D123" s="41">
        <f>IF(OR('Rego Register'!$M$87="Due Soon",'Rego Register'!$M$87="Expired"),'Rego Register'!$F$87,"")</f>
        <v/>
      </c>
      <c r="E123" s="41">
        <f>IF(OR('Rego Register'!$M$87="Due Soon",'Rego Register'!$M$87="Expired"),'Rego Register'!$G$87,"")</f>
        <v/>
      </c>
      <c r="F123" s="46">
        <f>IF(OR('Rego Register'!$M$87="Due Soon",'Rego Register'!$M$87="Expired"),'Rego Register'!$I$87,"")</f>
        <v/>
      </c>
      <c r="G123" s="47">
        <f>IF(OR('Rego Register'!$M$87="Due Soon",'Rego Register'!$M$87="Expired"),'Rego Register'!$J$87,"")</f>
        <v/>
      </c>
      <c r="H123" s="41">
        <f>IF(OR('Rego Register'!$M$87="Due Soon",'Rego Register'!$M$87="Expired"),'Rego Register'!$M$87,"")</f>
        <v/>
      </c>
    </row>
    <row r="124">
      <c r="A124" s="38">
        <f>IF(OR('Rego Register'!$M$88="Due Soon",'Rego Register'!$M$88="Expired"),'Rego Register'!$A$88,"")</f>
        <v/>
      </c>
      <c r="B124" s="38">
        <f>IF(OR('Rego Register'!$M$88="Due Soon",'Rego Register'!$M$88="Expired"),'Rego Register'!$B$88,"")</f>
        <v/>
      </c>
      <c r="C124" s="37">
        <f>IF(OR('Rego Register'!$M$88="Due Soon",'Rego Register'!$M$88="Expired"),'Rego Register'!$C$88,"")</f>
        <v/>
      </c>
      <c r="D124" s="38">
        <f>IF(OR('Rego Register'!$M$88="Due Soon",'Rego Register'!$M$88="Expired"),'Rego Register'!$F$88,"")</f>
        <v/>
      </c>
      <c r="E124" s="38">
        <f>IF(OR('Rego Register'!$M$88="Due Soon",'Rego Register'!$M$88="Expired"),'Rego Register'!$G$88,"")</f>
        <v/>
      </c>
      <c r="F124" s="44">
        <f>IF(OR('Rego Register'!$M$88="Due Soon",'Rego Register'!$M$88="Expired"),'Rego Register'!$I$88,"")</f>
        <v/>
      </c>
      <c r="G124" s="45">
        <f>IF(OR('Rego Register'!$M$88="Due Soon",'Rego Register'!$M$88="Expired"),'Rego Register'!$J$88,"")</f>
        <v/>
      </c>
      <c r="H124" s="38">
        <f>IF(OR('Rego Register'!$M$88="Due Soon",'Rego Register'!$M$88="Expired"),'Rego Register'!$M$88,"")</f>
        <v/>
      </c>
    </row>
    <row r="125">
      <c r="A125" s="41">
        <f>IF(OR('Rego Register'!$M$89="Due Soon",'Rego Register'!$M$89="Expired"),'Rego Register'!$A$89,"")</f>
        <v/>
      </c>
      <c r="B125" s="41">
        <f>IF(OR('Rego Register'!$M$89="Due Soon",'Rego Register'!$M$89="Expired"),'Rego Register'!$B$89,"")</f>
        <v/>
      </c>
      <c r="C125" s="40">
        <f>IF(OR('Rego Register'!$M$89="Due Soon",'Rego Register'!$M$89="Expired"),'Rego Register'!$C$89,"")</f>
        <v/>
      </c>
      <c r="D125" s="41">
        <f>IF(OR('Rego Register'!$M$89="Due Soon",'Rego Register'!$M$89="Expired"),'Rego Register'!$F$89,"")</f>
        <v/>
      </c>
      <c r="E125" s="41">
        <f>IF(OR('Rego Register'!$M$89="Due Soon",'Rego Register'!$M$89="Expired"),'Rego Register'!$G$89,"")</f>
        <v/>
      </c>
      <c r="F125" s="46">
        <f>IF(OR('Rego Register'!$M$89="Due Soon",'Rego Register'!$M$89="Expired"),'Rego Register'!$I$89,"")</f>
        <v/>
      </c>
      <c r="G125" s="47">
        <f>IF(OR('Rego Register'!$M$89="Due Soon",'Rego Register'!$M$89="Expired"),'Rego Register'!$J$89,"")</f>
        <v/>
      </c>
      <c r="H125" s="41">
        <f>IF(OR('Rego Register'!$M$89="Due Soon",'Rego Register'!$M$89="Expired"),'Rego Register'!$M$89,"")</f>
        <v/>
      </c>
    </row>
    <row r="126">
      <c r="A126" s="38">
        <f>IF(OR('Rego Register'!$M$90="Due Soon",'Rego Register'!$M$90="Expired"),'Rego Register'!$A$90,"")</f>
        <v/>
      </c>
      <c r="B126" s="38">
        <f>IF(OR('Rego Register'!$M$90="Due Soon",'Rego Register'!$M$90="Expired"),'Rego Register'!$B$90,"")</f>
        <v/>
      </c>
      <c r="C126" s="37">
        <f>IF(OR('Rego Register'!$M$90="Due Soon",'Rego Register'!$M$90="Expired"),'Rego Register'!$C$90,"")</f>
        <v/>
      </c>
      <c r="D126" s="38">
        <f>IF(OR('Rego Register'!$M$90="Due Soon",'Rego Register'!$M$90="Expired"),'Rego Register'!$F$90,"")</f>
        <v/>
      </c>
      <c r="E126" s="38">
        <f>IF(OR('Rego Register'!$M$90="Due Soon",'Rego Register'!$M$90="Expired"),'Rego Register'!$G$90,"")</f>
        <v/>
      </c>
      <c r="F126" s="44">
        <f>IF(OR('Rego Register'!$M$90="Due Soon",'Rego Register'!$M$90="Expired"),'Rego Register'!$I$90,"")</f>
        <v/>
      </c>
      <c r="G126" s="45">
        <f>IF(OR('Rego Register'!$M$90="Due Soon",'Rego Register'!$M$90="Expired"),'Rego Register'!$J$90,"")</f>
        <v/>
      </c>
      <c r="H126" s="38">
        <f>IF(OR('Rego Register'!$M$90="Due Soon",'Rego Register'!$M$90="Expired"),'Rego Register'!$M$90,"")</f>
        <v/>
      </c>
    </row>
    <row r="127">
      <c r="A127" s="41">
        <f>IF(OR('Rego Register'!$M$91="Due Soon",'Rego Register'!$M$91="Expired"),'Rego Register'!$A$91,"")</f>
        <v/>
      </c>
      <c r="B127" s="41">
        <f>IF(OR('Rego Register'!$M$91="Due Soon",'Rego Register'!$M$91="Expired"),'Rego Register'!$B$91,"")</f>
        <v/>
      </c>
      <c r="C127" s="40">
        <f>IF(OR('Rego Register'!$M$91="Due Soon",'Rego Register'!$M$91="Expired"),'Rego Register'!$C$91,"")</f>
        <v/>
      </c>
      <c r="D127" s="41">
        <f>IF(OR('Rego Register'!$M$91="Due Soon",'Rego Register'!$M$91="Expired"),'Rego Register'!$F$91,"")</f>
        <v/>
      </c>
      <c r="E127" s="41">
        <f>IF(OR('Rego Register'!$M$91="Due Soon",'Rego Register'!$M$91="Expired"),'Rego Register'!$G$91,"")</f>
        <v/>
      </c>
      <c r="F127" s="46">
        <f>IF(OR('Rego Register'!$M$91="Due Soon",'Rego Register'!$M$91="Expired"),'Rego Register'!$I$91,"")</f>
        <v/>
      </c>
      <c r="G127" s="47">
        <f>IF(OR('Rego Register'!$M$91="Due Soon",'Rego Register'!$M$91="Expired"),'Rego Register'!$J$91,"")</f>
        <v/>
      </c>
      <c r="H127" s="41">
        <f>IF(OR('Rego Register'!$M$91="Due Soon",'Rego Register'!$M$91="Expired"),'Rego Register'!$M$91,"")</f>
        <v/>
      </c>
    </row>
    <row r="128">
      <c r="A128" s="38">
        <f>IF(OR('Rego Register'!$M$92="Due Soon",'Rego Register'!$M$92="Expired"),'Rego Register'!$A$92,"")</f>
        <v/>
      </c>
      <c r="B128" s="38">
        <f>IF(OR('Rego Register'!$M$92="Due Soon",'Rego Register'!$M$92="Expired"),'Rego Register'!$B$92,"")</f>
        <v/>
      </c>
      <c r="C128" s="37">
        <f>IF(OR('Rego Register'!$M$92="Due Soon",'Rego Register'!$M$92="Expired"),'Rego Register'!$C$92,"")</f>
        <v/>
      </c>
      <c r="D128" s="38">
        <f>IF(OR('Rego Register'!$M$92="Due Soon",'Rego Register'!$M$92="Expired"),'Rego Register'!$F$92,"")</f>
        <v/>
      </c>
      <c r="E128" s="38">
        <f>IF(OR('Rego Register'!$M$92="Due Soon",'Rego Register'!$M$92="Expired"),'Rego Register'!$G$92,"")</f>
        <v/>
      </c>
      <c r="F128" s="44">
        <f>IF(OR('Rego Register'!$M$92="Due Soon",'Rego Register'!$M$92="Expired"),'Rego Register'!$I$92,"")</f>
        <v/>
      </c>
      <c r="G128" s="45">
        <f>IF(OR('Rego Register'!$M$92="Due Soon",'Rego Register'!$M$92="Expired"),'Rego Register'!$J$92,"")</f>
        <v/>
      </c>
      <c r="H128" s="38">
        <f>IF(OR('Rego Register'!$M$92="Due Soon",'Rego Register'!$M$92="Expired"),'Rego Register'!$M$92,"")</f>
        <v/>
      </c>
    </row>
    <row r="129">
      <c r="A129" s="41">
        <f>IF(OR('Rego Register'!$M$93="Due Soon",'Rego Register'!$M$93="Expired"),'Rego Register'!$A$93,"")</f>
        <v/>
      </c>
      <c r="B129" s="41">
        <f>IF(OR('Rego Register'!$M$93="Due Soon",'Rego Register'!$M$93="Expired"),'Rego Register'!$B$93,"")</f>
        <v/>
      </c>
      <c r="C129" s="40">
        <f>IF(OR('Rego Register'!$M$93="Due Soon",'Rego Register'!$M$93="Expired"),'Rego Register'!$C$93,"")</f>
        <v/>
      </c>
      <c r="D129" s="41">
        <f>IF(OR('Rego Register'!$M$93="Due Soon",'Rego Register'!$M$93="Expired"),'Rego Register'!$F$93,"")</f>
        <v/>
      </c>
      <c r="E129" s="41">
        <f>IF(OR('Rego Register'!$M$93="Due Soon",'Rego Register'!$M$93="Expired"),'Rego Register'!$G$93,"")</f>
        <v/>
      </c>
      <c r="F129" s="46">
        <f>IF(OR('Rego Register'!$M$93="Due Soon",'Rego Register'!$M$93="Expired"),'Rego Register'!$I$93,"")</f>
        <v/>
      </c>
      <c r="G129" s="47">
        <f>IF(OR('Rego Register'!$M$93="Due Soon",'Rego Register'!$M$93="Expired"),'Rego Register'!$J$93,"")</f>
        <v/>
      </c>
      <c r="H129" s="41">
        <f>IF(OR('Rego Register'!$M$93="Due Soon",'Rego Register'!$M$93="Expired"),'Rego Register'!$M$93,"")</f>
        <v/>
      </c>
    </row>
    <row r="130">
      <c r="A130" s="38">
        <f>IF(OR('Rego Register'!$M$94="Due Soon",'Rego Register'!$M$94="Expired"),'Rego Register'!$A$94,"")</f>
        <v/>
      </c>
      <c r="B130" s="38">
        <f>IF(OR('Rego Register'!$M$94="Due Soon",'Rego Register'!$M$94="Expired"),'Rego Register'!$B$94,"")</f>
        <v/>
      </c>
      <c r="C130" s="37">
        <f>IF(OR('Rego Register'!$M$94="Due Soon",'Rego Register'!$M$94="Expired"),'Rego Register'!$C$94,"")</f>
        <v/>
      </c>
      <c r="D130" s="38">
        <f>IF(OR('Rego Register'!$M$94="Due Soon",'Rego Register'!$M$94="Expired"),'Rego Register'!$F$94,"")</f>
        <v/>
      </c>
      <c r="E130" s="38">
        <f>IF(OR('Rego Register'!$M$94="Due Soon",'Rego Register'!$M$94="Expired"),'Rego Register'!$G$94,"")</f>
        <v/>
      </c>
      <c r="F130" s="44">
        <f>IF(OR('Rego Register'!$M$94="Due Soon",'Rego Register'!$M$94="Expired"),'Rego Register'!$I$94,"")</f>
        <v/>
      </c>
      <c r="G130" s="45">
        <f>IF(OR('Rego Register'!$M$94="Due Soon",'Rego Register'!$M$94="Expired"),'Rego Register'!$J$94,"")</f>
        <v/>
      </c>
      <c r="H130" s="38">
        <f>IF(OR('Rego Register'!$M$94="Due Soon",'Rego Register'!$M$94="Expired"),'Rego Register'!$M$94,"")</f>
        <v/>
      </c>
    </row>
    <row r="131">
      <c r="A131" s="41">
        <f>IF(OR('Rego Register'!$M$95="Due Soon",'Rego Register'!$M$95="Expired"),'Rego Register'!$A$95,"")</f>
        <v/>
      </c>
      <c r="B131" s="41">
        <f>IF(OR('Rego Register'!$M$95="Due Soon",'Rego Register'!$M$95="Expired"),'Rego Register'!$B$95,"")</f>
        <v/>
      </c>
      <c r="C131" s="40">
        <f>IF(OR('Rego Register'!$M$95="Due Soon",'Rego Register'!$M$95="Expired"),'Rego Register'!$C$95,"")</f>
        <v/>
      </c>
      <c r="D131" s="41">
        <f>IF(OR('Rego Register'!$M$95="Due Soon",'Rego Register'!$M$95="Expired"),'Rego Register'!$F$95,"")</f>
        <v/>
      </c>
      <c r="E131" s="41">
        <f>IF(OR('Rego Register'!$M$95="Due Soon",'Rego Register'!$M$95="Expired"),'Rego Register'!$G$95,"")</f>
        <v/>
      </c>
      <c r="F131" s="46">
        <f>IF(OR('Rego Register'!$M$95="Due Soon",'Rego Register'!$M$95="Expired"),'Rego Register'!$I$95,"")</f>
        <v/>
      </c>
      <c r="G131" s="47">
        <f>IF(OR('Rego Register'!$M$95="Due Soon",'Rego Register'!$M$95="Expired"),'Rego Register'!$J$95,"")</f>
        <v/>
      </c>
      <c r="H131" s="41">
        <f>IF(OR('Rego Register'!$M$95="Due Soon",'Rego Register'!$M$95="Expired"),'Rego Register'!$M$95,"")</f>
        <v/>
      </c>
    </row>
    <row r="132">
      <c r="A132" s="38">
        <f>IF(OR('Rego Register'!$M$96="Due Soon",'Rego Register'!$M$96="Expired"),'Rego Register'!$A$96,"")</f>
        <v/>
      </c>
      <c r="B132" s="38">
        <f>IF(OR('Rego Register'!$M$96="Due Soon",'Rego Register'!$M$96="Expired"),'Rego Register'!$B$96,"")</f>
        <v/>
      </c>
      <c r="C132" s="37">
        <f>IF(OR('Rego Register'!$M$96="Due Soon",'Rego Register'!$M$96="Expired"),'Rego Register'!$C$96,"")</f>
        <v/>
      </c>
      <c r="D132" s="38">
        <f>IF(OR('Rego Register'!$M$96="Due Soon",'Rego Register'!$M$96="Expired"),'Rego Register'!$F$96,"")</f>
        <v/>
      </c>
      <c r="E132" s="38">
        <f>IF(OR('Rego Register'!$M$96="Due Soon",'Rego Register'!$M$96="Expired"),'Rego Register'!$G$96,"")</f>
        <v/>
      </c>
      <c r="F132" s="44">
        <f>IF(OR('Rego Register'!$M$96="Due Soon",'Rego Register'!$M$96="Expired"),'Rego Register'!$I$96,"")</f>
        <v/>
      </c>
      <c r="G132" s="45">
        <f>IF(OR('Rego Register'!$M$96="Due Soon",'Rego Register'!$M$96="Expired"),'Rego Register'!$J$96,"")</f>
        <v/>
      </c>
      <c r="H132" s="38">
        <f>IF(OR('Rego Register'!$M$96="Due Soon",'Rego Register'!$M$96="Expired"),'Rego Register'!$M$96,"")</f>
        <v/>
      </c>
    </row>
    <row r="133">
      <c r="A133" s="41">
        <f>IF(OR('Rego Register'!$M$97="Due Soon",'Rego Register'!$M$97="Expired"),'Rego Register'!$A$97,"")</f>
        <v/>
      </c>
      <c r="B133" s="41">
        <f>IF(OR('Rego Register'!$M$97="Due Soon",'Rego Register'!$M$97="Expired"),'Rego Register'!$B$97,"")</f>
        <v/>
      </c>
      <c r="C133" s="40">
        <f>IF(OR('Rego Register'!$M$97="Due Soon",'Rego Register'!$M$97="Expired"),'Rego Register'!$C$97,"")</f>
        <v/>
      </c>
      <c r="D133" s="41">
        <f>IF(OR('Rego Register'!$M$97="Due Soon",'Rego Register'!$M$97="Expired"),'Rego Register'!$F$97,"")</f>
        <v/>
      </c>
      <c r="E133" s="41">
        <f>IF(OR('Rego Register'!$M$97="Due Soon",'Rego Register'!$M$97="Expired"),'Rego Register'!$G$97,"")</f>
        <v/>
      </c>
      <c r="F133" s="46">
        <f>IF(OR('Rego Register'!$M$97="Due Soon",'Rego Register'!$M$97="Expired"),'Rego Register'!$I$97,"")</f>
        <v/>
      </c>
      <c r="G133" s="47">
        <f>IF(OR('Rego Register'!$M$97="Due Soon",'Rego Register'!$M$97="Expired"),'Rego Register'!$J$97,"")</f>
        <v/>
      </c>
      <c r="H133" s="41">
        <f>IF(OR('Rego Register'!$M$97="Due Soon",'Rego Register'!$M$97="Expired"),'Rego Register'!$M$97,"")</f>
        <v/>
      </c>
    </row>
    <row r="134">
      <c r="A134" s="38">
        <f>IF(OR('Rego Register'!$M$98="Due Soon",'Rego Register'!$M$98="Expired"),'Rego Register'!$A$98,"")</f>
        <v/>
      </c>
      <c r="B134" s="38">
        <f>IF(OR('Rego Register'!$M$98="Due Soon",'Rego Register'!$M$98="Expired"),'Rego Register'!$B$98,"")</f>
        <v/>
      </c>
      <c r="C134" s="37">
        <f>IF(OR('Rego Register'!$M$98="Due Soon",'Rego Register'!$M$98="Expired"),'Rego Register'!$C$98,"")</f>
        <v/>
      </c>
      <c r="D134" s="38">
        <f>IF(OR('Rego Register'!$M$98="Due Soon",'Rego Register'!$M$98="Expired"),'Rego Register'!$F$98,"")</f>
        <v/>
      </c>
      <c r="E134" s="38">
        <f>IF(OR('Rego Register'!$M$98="Due Soon",'Rego Register'!$M$98="Expired"),'Rego Register'!$G$98,"")</f>
        <v/>
      </c>
      <c r="F134" s="44">
        <f>IF(OR('Rego Register'!$M$98="Due Soon",'Rego Register'!$M$98="Expired"),'Rego Register'!$I$98,"")</f>
        <v/>
      </c>
      <c r="G134" s="45">
        <f>IF(OR('Rego Register'!$M$98="Due Soon",'Rego Register'!$M$98="Expired"),'Rego Register'!$J$98,"")</f>
        <v/>
      </c>
      <c r="H134" s="38">
        <f>IF(OR('Rego Register'!$M$98="Due Soon",'Rego Register'!$M$98="Expired"),'Rego Register'!$M$98,"")</f>
        <v/>
      </c>
    </row>
    <row r="135">
      <c r="A135" s="41">
        <f>IF(OR('Rego Register'!$M$99="Due Soon",'Rego Register'!$M$99="Expired"),'Rego Register'!$A$99,"")</f>
        <v/>
      </c>
      <c r="B135" s="41">
        <f>IF(OR('Rego Register'!$M$99="Due Soon",'Rego Register'!$M$99="Expired"),'Rego Register'!$B$99,"")</f>
        <v/>
      </c>
      <c r="C135" s="40">
        <f>IF(OR('Rego Register'!$M$99="Due Soon",'Rego Register'!$M$99="Expired"),'Rego Register'!$C$99,"")</f>
        <v/>
      </c>
      <c r="D135" s="41">
        <f>IF(OR('Rego Register'!$M$99="Due Soon",'Rego Register'!$M$99="Expired"),'Rego Register'!$F$99,"")</f>
        <v/>
      </c>
      <c r="E135" s="41">
        <f>IF(OR('Rego Register'!$M$99="Due Soon",'Rego Register'!$M$99="Expired"),'Rego Register'!$G$99,"")</f>
        <v/>
      </c>
      <c r="F135" s="46">
        <f>IF(OR('Rego Register'!$M$99="Due Soon",'Rego Register'!$M$99="Expired"),'Rego Register'!$I$99,"")</f>
        <v/>
      </c>
      <c r="G135" s="47">
        <f>IF(OR('Rego Register'!$M$99="Due Soon",'Rego Register'!$M$99="Expired"),'Rego Register'!$J$99,"")</f>
        <v/>
      </c>
      <c r="H135" s="41">
        <f>IF(OR('Rego Register'!$M$99="Due Soon",'Rego Register'!$M$99="Expired"),'Rego Register'!$M$99,"")</f>
        <v/>
      </c>
    </row>
    <row r="136">
      <c r="A136" s="38">
        <f>IF(OR('Rego Register'!$M$100="Due Soon",'Rego Register'!$M$100="Expired"),'Rego Register'!$A$100,"")</f>
        <v/>
      </c>
      <c r="B136" s="38">
        <f>IF(OR('Rego Register'!$M$100="Due Soon",'Rego Register'!$M$100="Expired"),'Rego Register'!$B$100,"")</f>
        <v/>
      </c>
      <c r="C136" s="37">
        <f>IF(OR('Rego Register'!$M$100="Due Soon",'Rego Register'!$M$100="Expired"),'Rego Register'!$C$100,"")</f>
        <v/>
      </c>
      <c r="D136" s="38">
        <f>IF(OR('Rego Register'!$M$100="Due Soon",'Rego Register'!$M$100="Expired"),'Rego Register'!$F$100,"")</f>
        <v/>
      </c>
      <c r="E136" s="38">
        <f>IF(OR('Rego Register'!$M$100="Due Soon",'Rego Register'!$M$100="Expired"),'Rego Register'!$G$100,"")</f>
        <v/>
      </c>
      <c r="F136" s="44">
        <f>IF(OR('Rego Register'!$M$100="Due Soon",'Rego Register'!$M$100="Expired"),'Rego Register'!$I$100,"")</f>
        <v/>
      </c>
      <c r="G136" s="45">
        <f>IF(OR('Rego Register'!$M$100="Due Soon",'Rego Register'!$M$100="Expired"),'Rego Register'!$J$100,"")</f>
        <v/>
      </c>
      <c r="H136" s="38">
        <f>IF(OR('Rego Register'!$M$100="Due Soon",'Rego Register'!$M$100="Expired"),'Rego Register'!$M$100,"")</f>
        <v/>
      </c>
    </row>
    <row r="137">
      <c r="A137" s="41">
        <f>IF(OR('Rego Register'!$M$101="Due Soon",'Rego Register'!$M$101="Expired"),'Rego Register'!$A$101,"")</f>
        <v/>
      </c>
      <c r="B137" s="41">
        <f>IF(OR('Rego Register'!$M$101="Due Soon",'Rego Register'!$M$101="Expired"),'Rego Register'!$B$101,"")</f>
        <v/>
      </c>
      <c r="C137" s="40">
        <f>IF(OR('Rego Register'!$M$101="Due Soon",'Rego Register'!$M$101="Expired"),'Rego Register'!$C$101,"")</f>
        <v/>
      </c>
      <c r="D137" s="41">
        <f>IF(OR('Rego Register'!$M$101="Due Soon",'Rego Register'!$M$101="Expired"),'Rego Register'!$F$101,"")</f>
        <v/>
      </c>
      <c r="E137" s="41">
        <f>IF(OR('Rego Register'!$M$101="Due Soon",'Rego Register'!$M$101="Expired"),'Rego Register'!$G$101,"")</f>
        <v/>
      </c>
      <c r="F137" s="46">
        <f>IF(OR('Rego Register'!$M$101="Due Soon",'Rego Register'!$M$101="Expired"),'Rego Register'!$I$101,"")</f>
        <v/>
      </c>
      <c r="G137" s="47">
        <f>IF(OR('Rego Register'!$M$101="Due Soon",'Rego Register'!$M$101="Expired"),'Rego Register'!$J$101,"")</f>
        <v/>
      </c>
      <c r="H137" s="41">
        <f>IF(OR('Rego Register'!$M$101="Due Soon",'Rego Register'!$M$101="Expired"),'Rego Register'!$M$101,"")</f>
        <v/>
      </c>
    </row>
    <row r="138">
      <c r="A138" s="38">
        <f>IF(OR('Rego Register'!$M$102="Due Soon",'Rego Register'!$M$102="Expired"),'Rego Register'!$A$102,"")</f>
        <v/>
      </c>
      <c r="B138" s="38">
        <f>IF(OR('Rego Register'!$M$102="Due Soon",'Rego Register'!$M$102="Expired"),'Rego Register'!$B$102,"")</f>
        <v/>
      </c>
      <c r="C138" s="37">
        <f>IF(OR('Rego Register'!$M$102="Due Soon",'Rego Register'!$M$102="Expired"),'Rego Register'!$C$102,"")</f>
        <v/>
      </c>
      <c r="D138" s="38">
        <f>IF(OR('Rego Register'!$M$102="Due Soon",'Rego Register'!$M$102="Expired"),'Rego Register'!$F$102,"")</f>
        <v/>
      </c>
      <c r="E138" s="38">
        <f>IF(OR('Rego Register'!$M$102="Due Soon",'Rego Register'!$M$102="Expired"),'Rego Register'!$G$102,"")</f>
        <v/>
      </c>
      <c r="F138" s="44">
        <f>IF(OR('Rego Register'!$M$102="Due Soon",'Rego Register'!$M$102="Expired"),'Rego Register'!$I$102,"")</f>
        <v/>
      </c>
      <c r="G138" s="45">
        <f>IF(OR('Rego Register'!$M$102="Due Soon",'Rego Register'!$M$102="Expired"),'Rego Register'!$J$102,"")</f>
        <v/>
      </c>
      <c r="H138" s="38">
        <f>IF(OR('Rego Register'!$M$102="Due Soon",'Rego Register'!$M$102="Expired"),'Rego Register'!$M$102,"")</f>
        <v/>
      </c>
    </row>
    <row r="139">
      <c r="A139" s="41">
        <f>IF(OR('Rego Register'!$M$103="Due Soon",'Rego Register'!$M$103="Expired"),'Rego Register'!$A$103,"")</f>
        <v/>
      </c>
      <c r="B139" s="41">
        <f>IF(OR('Rego Register'!$M$103="Due Soon",'Rego Register'!$M$103="Expired"),'Rego Register'!$B$103,"")</f>
        <v/>
      </c>
      <c r="C139" s="40">
        <f>IF(OR('Rego Register'!$M$103="Due Soon",'Rego Register'!$M$103="Expired"),'Rego Register'!$C$103,"")</f>
        <v/>
      </c>
      <c r="D139" s="41">
        <f>IF(OR('Rego Register'!$M$103="Due Soon",'Rego Register'!$M$103="Expired"),'Rego Register'!$F$103,"")</f>
        <v/>
      </c>
      <c r="E139" s="41">
        <f>IF(OR('Rego Register'!$M$103="Due Soon",'Rego Register'!$M$103="Expired"),'Rego Register'!$G$103,"")</f>
        <v/>
      </c>
      <c r="F139" s="46">
        <f>IF(OR('Rego Register'!$M$103="Due Soon",'Rego Register'!$M$103="Expired"),'Rego Register'!$I$103,"")</f>
        <v/>
      </c>
      <c r="G139" s="47">
        <f>IF(OR('Rego Register'!$M$103="Due Soon",'Rego Register'!$M$103="Expired"),'Rego Register'!$J$103,"")</f>
        <v/>
      </c>
      <c r="H139" s="41">
        <f>IF(OR('Rego Register'!$M$103="Due Soon",'Rego Register'!$M$103="Expired"),'Rego Register'!$M$103,"")</f>
        <v/>
      </c>
    </row>
    <row r="140">
      <c r="A140" s="38">
        <f>IF(OR('Rego Register'!$M$104="Due Soon",'Rego Register'!$M$104="Expired"),'Rego Register'!$A$104,"")</f>
        <v/>
      </c>
      <c r="B140" s="38">
        <f>IF(OR('Rego Register'!$M$104="Due Soon",'Rego Register'!$M$104="Expired"),'Rego Register'!$B$104,"")</f>
        <v/>
      </c>
      <c r="C140" s="37">
        <f>IF(OR('Rego Register'!$M$104="Due Soon",'Rego Register'!$M$104="Expired"),'Rego Register'!$C$104,"")</f>
        <v/>
      </c>
      <c r="D140" s="38">
        <f>IF(OR('Rego Register'!$M$104="Due Soon",'Rego Register'!$M$104="Expired"),'Rego Register'!$F$104,"")</f>
        <v/>
      </c>
      <c r="E140" s="38">
        <f>IF(OR('Rego Register'!$M$104="Due Soon",'Rego Register'!$M$104="Expired"),'Rego Register'!$G$104,"")</f>
        <v/>
      </c>
      <c r="F140" s="44">
        <f>IF(OR('Rego Register'!$M$104="Due Soon",'Rego Register'!$M$104="Expired"),'Rego Register'!$I$104,"")</f>
        <v/>
      </c>
      <c r="G140" s="45">
        <f>IF(OR('Rego Register'!$M$104="Due Soon",'Rego Register'!$M$104="Expired"),'Rego Register'!$J$104,"")</f>
        <v/>
      </c>
      <c r="H140" s="38">
        <f>IF(OR('Rego Register'!$M$104="Due Soon",'Rego Register'!$M$104="Expired"),'Rego Register'!$M$104,"")</f>
        <v/>
      </c>
    </row>
    <row r="141">
      <c r="A141" s="41">
        <f>IF(OR('Rego Register'!$M$105="Due Soon",'Rego Register'!$M$105="Expired"),'Rego Register'!$A$105,"")</f>
        <v/>
      </c>
      <c r="B141" s="41">
        <f>IF(OR('Rego Register'!$M$105="Due Soon",'Rego Register'!$M$105="Expired"),'Rego Register'!$B$105,"")</f>
        <v/>
      </c>
      <c r="C141" s="40">
        <f>IF(OR('Rego Register'!$M$105="Due Soon",'Rego Register'!$M$105="Expired"),'Rego Register'!$C$105,"")</f>
        <v/>
      </c>
      <c r="D141" s="41">
        <f>IF(OR('Rego Register'!$M$105="Due Soon",'Rego Register'!$M$105="Expired"),'Rego Register'!$F$105,"")</f>
        <v/>
      </c>
      <c r="E141" s="41">
        <f>IF(OR('Rego Register'!$M$105="Due Soon",'Rego Register'!$M$105="Expired"),'Rego Register'!$G$105,"")</f>
        <v/>
      </c>
      <c r="F141" s="46">
        <f>IF(OR('Rego Register'!$M$105="Due Soon",'Rego Register'!$M$105="Expired"),'Rego Register'!$I$105,"")</f>
        <v/>
      </c>
      <c r="G141" s="47">
        <f>IF(OR('Rego Register'!$M$105="Due Soon",'Rego Register'!$M$105="Expired"),'Rego Register'!$J$105,"")</f>
        <v/>
      </c>
      <c r="H141" s="41">
        <f>IF(OR('Rego Register'!$M$105="Due Soon",'Rego Register'!$M$105="Expired"),'Rego Register'!$M$105,"")</f>
        <v/>
      </c>
    </row>
    <row r="142">
      <c r="A142" s="38">
        <f>IF(OR('Rego Register'!$M$106="Due Soon",'Rego Register'!$M$106="Expired"),'Rego Register'!$A$106,"")</f>
        <v/>
      </c>
      <c r="B142" s="38">
        <f>IF(OR('Rego Register'!$M$106="Due Soon",'Rego Register'!$M$106="Expired"),'Rego Register'!$B$106,"")</f>
        <v/>
      </c>
      <c r="C142" s="37">
        <f>IF(OR('Rego Register'!$M$106="Due Soon",'Rego Register'!$M$106="Expired"),'Rego Register'!$C$106,"")</f>
        <v/>
      </c>
      <c r="D142" s="38">
        <f>IF(OR('Rego Register'!$M$106="Due Soon",'Rego Register'!$M$106="Expired"),'Rego Register'!$F$106,"")</f>
        <v/>
      </c>
      <c r="E142" s="38">
        <f>IF(OR('Rego Register'!$M$106="Due Soon",'Rego Register'!$M$106="Expired"),'Rego Register'!$G$106,"")</f>
        <v/>
      </c>
      <c r="F142" s="44">
        <f>IF(OR('Rego Register'!$M$106="Due Soon",'Rego Register'!$M$106="Expired"),'Rego Register'!$I$106,"")</f>
        <v/>
      </c>
      <c r="G142" s="45">
        <f>IF(OR('Rego Register'!$M$106="Due Soon",'Rego Register'!$M$106="Expired"),'Rego Register'!$J$106,"")</f>
        <v/>
      </c>
      <c r="H142" s="38">
        <f>IF(OR('Rego Register'!$M$106="Due Soon",'Rego Register'!$M$106="Expired"),'Rego Register'!$M$106,"")</f>
        <v/>
      </c>
    </row>
    <row r="143">
      <c r="A143" s="41">
        <f>IF(OR('Rego Register'!$M$107="Due Soon",'Rego Register'!$M$107="Expired"),'Rego Register'!$A$107,"")</f>
        <v/>
      </c>
      <c r="B143" s="41">
        <f>IF(OR('Rego Register'!$M$107="Due Soon",'Rego Register'!$M$107="Expired"),'Rego Register'!$B$107,"")</f>
        <v/>
      </c>
      <c r="C143" s="40">
        <f>IF(OR('Rego Register'!$M$107="Due Soon",'Rego Register'!$M$107="Expired"),'Rego Register'!$C$107,"")</f>
        <v/>
      </c>
      <c r="D143" s="41">
        <f>IF(OR('Rego Register'!$M$107="Due Soon",'Rego Register'!$M$107="Expired"),'Rego Register'!$F$107,"")</f>
        <v/>
      </c>
      <c r="E143" s="41">
        <f>IF(OR('Rego Register'!$M$107="Due Soon",'Rego Register'!$M$107="Expired"),'Rego Register'!$G$107,"")</f>
        <v/>
      </c>
      <c r="F143" s="46">
        <f>IF(OR('Rego Register'!$M$107="Due Soon",'Rego Register'!$M$107="Expired"),'Rego Register'!$I$107,"")</f>
        <v/>
      </c>
      <c r="G143" s="47">
        <f>IF(OR('Rego Register'!$M$107="Due Soon",'Rego Register'!$M$107="Expired"),'Rego Register'!$J$107,"")</f>
        <v/>
      </c>
      <c r="H143" s="41">
        <f>IF(OR('Rego Register'!$M$107="Due Soon",'Rego Register'!$M$107="Expired"),'Rego Register'!$M$107,"")</f>
        <v/>
      </c>
    </row>
    <row r="144">
      <c r="A144" s="38">
        <f>IF(OR('Rego Register'!$M$108="Due Soon",'Rego Register'!$M$108="Expired"),'Rego Register'!$A$108,"")</f>
        <v/>
      </c>
      <c r="B144" s="38">
        <f>IF(OR('Rego Register'!$M$108="Due Soon",'Rego Register'!$M$108="Expired"),'Rego Register'!$B$108,"")</f>
        <v/>
      </c>
      <c r="C144" s="37">
        <f>IF(OR('Rego Register'!$M$108="Due Soon",'Rego Register'!$M$108="Expired"),'Rego Register'!$C$108,"")</f>
        <v/>
      </c>
      <c r="D144" s="38">
        <f>IF(OR('Rego Register'!$M$108="Due Soon",'Rego Register'!$M$108="Expired"),'Rego Register'!$F$108,"")</f>
        <v/>
      </c>
      <c r="E144" s="38">
        <f>IF(OR('Rego Register'!$M$108="Due Soon",'Rego Register'!$M$108="Expired"),'Rego Register'!$G$108,"")</f>
        <v/>
      </c>
      <c r="F144" s="44">
        <f>IF(OR('Rego Register'!$M$108="Due Soon",'Rego Register'!$M$108="Expired"),'Rego Register'!$I$108,"")</f>
        <v/>
      </c>
      <c r="G144" s="45">
        <f>IF(OR('Rego Register'!$M$108="Due Soon",'Rego Register'!$M$108="Expired"),'Rego Register'!$J$108,"")</f>
        <v/>
      </c>
      <c r="H144" s="38">
        <f>IF(OR('Rego Register'!$M$108="Due Soon",'Rego Register'!$M$108="Expired"),'Rego Register'!$M$108,"")</f>
        <v/>
      </c>
    </row>
    <row r="145">
      <c r="A145" s="41">
        <f>IF(OR('Rego Register'!$M$109="Due Soon",'Rego Register'!$M$109="Expired"),'Rego Register'!$A$109,"")</f>
        <v/>
      </c>
      <c r="B145" s="41">
        <f>IF(OR('Rego Register'!$M$109="Due Soon",'Rego Register'!$M$109="Expired"),'Rego Register'!$B$109,"")</f>
        <v/>
      </c>
      <c r="C145" s="40">
        <f>IF(OR('Rego Register'!$M$109="Due Soon",'Rego Register'!$M$109="Expired"),'Rego Register'!$C$109,"")</f>
        <v/>
      </c>
      <c r="D145" s="41">
        <f>IF(OR('Rego Register'!$M$109="Due Soon",'Rego Register'!$M$109="Expired"),'Rego Register'!$F$109,"")</f>
        <v/>
      </c>
      <c r="E145" s="41">
        <f>IF(OR('Rego Register'!$M$109="Due Soon",'Rego Register'!$M$109="Expired"),'Rego Register'!$G$109,"")</f>
        <v/>
      </c>
      <c r="F145" s="46">
        <f>IF(OR('Rego Register'!$M$109="Due Soon",'Rego Register'!$M$109="Expired"),'Rego Register'!$I$109,"")</f>
        <v/>
      </c>
      <c r="G145" s="47">
        <f>IF(OR('Rego Register'!$M$109="Due Soon",'Rego Register'!$M$109="Expired"),'Rego Register'!$J$109,"")</f>
        <v/>
      </c>
      <c r="H145" s="41">
        <f>IF(OR('Rego Register'!$M$109="Due Soon",'Rego Register'!$M$109="Expired"),'Rego Register'!$M$109,"")</f>
        <v/>
      </c>
    </row>
    <row r="146">
      <c r="A146" s="38">
        <f>IF(OR('Rego Register'!$M$110="Due Soon",'Rego Register'!$M$110="Expired"),'Rego Register'!$A$110,"")</f>
        <v/>
      </c>
      <c r="B146" s="38">
        <f>IF(OR('Rego Register'!$M$110="Due Soon",'Rego Register'!$M$110="Expired"),'Rego Register'!$B$110,"")</f>
        <v/>
      </c>
      <c r="C146" s="37">
        <f>IF(OR('Rego Register'!$M$110="Due Soon",'Rego Register'!$M$110="Expired"),'Rego Register'!$C$110,"")</f>
        <v/>
      </c>
      <c r="D146" s="38">
        <f>IF(OR('Rego Register'!$M$110="Due Soon",'Rego Register'!$M$110="Expired"),'Rego Register'!$F$110,"")</f>
        <v/>
      </c>
      <c r="E146" s="38">
        <f>IF(OR('Rego Register'!$M$110="Due Soon",'Rego Register'!$M$110="Expired"),'Rego Register'!$G$110,"")</f>
        <v/>
      </c>
      <c r="F146" s="44">
        <f>IF(OR('Rego Register'!$M$110="Due Soon",'Rego Register'!$M$110="Expired"),'Rego Register'!$I$110,"")</f>
        <v/>
      </c>
      <c r="G146" s="45">
        <f>IF(OR('Rego Register'!$M$110="Due Soon",'Rego Register'!$M$110="Expired"),'Rego Register'!$J$110,"")</f>
        <v/>
      </c>
      <c r="H146" s="38">
        <f>IF(OR('Rego Register'!$M$110="Due Soon",'Rego Register'!$M$110="Expired"),'Rego Register'!$M$110,"")</f>
        <v/>
      </c>
    </row>
    <row r="147">
      <c r="A147" s="41">
        <f>IF(OR('Rego Register'!$M$111="Due Soon",'Rego Register'!$M$111="Expired"),'Rego Register'!$A$111,"")</f>
        <v/>
      </c>
      <c r="B147" s="41">
        <f>IF(OR('Rego Register'!$M$111="Due Soon",'Rego Register'!$M$111="Expired"),'Rego Register'!$B$111,"")</f>
        <v/>
      </c>
      <c r="C147" s="40">
        <f>IF(OR('Rego Register'!$M$111="Due Soon",'Rego Register'!$M$111="Expired"),'Rego Register'!$C$111,"")</f>
        <v/>
      </c>
      <c r="D147" s="41">
        <f>IF(OR('Rego Register'!$M$111="Due Soon",'Rego Register'!$M$111="Expired"),'Rego Register'!$F$111,"")</f>
        <v/>
      </c>
      <c r="E147" s="41">
        <f>IF(OR('Rego Register'!$M$111="Due Soon",'Rego Register'!$M$111="Expired"),'Rego Register'!$G$111,"")</f>
        <v/>
      </c>
      <c r="F147" s="46">
        <f>IF(OR('Rego Register'!$M$111="Due Soon",'Rego Register'!$M$111="Expired"),'Rego Register'!$I$111,"")</f>
        <v/>
      </c>
      <c r="G147" s="47">
        <f>IF(OR('Rego Register'!$M$111="Due Soon",'Rego Register'!$M$111="Expired"),'Rego Register'!$J$111,"")</f>
        <v/>
      </c>
      <c r="H147" s="41">
        <f>IF(OR('Rego Register'!$M$111="Due Soon",'Rego Register'!$M$111="Expired"),'Rego Register'!$M$111,"")</f>
        <v/>
      </c>
    </row>
    <row r="148">
      <c r="A148" s="38">
        <f>IF(OR('Rego Register'!$M$112="Due Soon",'Rego Register'!$M$112="Expired"),'Rego Register'!$A$112,"")</f>
        <v/>
      </c>
      <c r="B148" s="38">
        <f>IF(OR('Rego Register'!$M$112="Due Soon",'Rego Register'!$M$112="Expired"),'Rego Register'!$B$112,"")</f>
        <v/>
      </c>
      <c r="C148" s="37">
        <f>IF(OR('Rego Register'!$M$112="Due Soon",'Rego Register'!$M$112="Expired"),'Rego Register'!$C$112,"")</f>
        <v/>
      </c>
      <c r="D148" s="38">
        <f>IF(OR('Rego Register'!$M$112="Due Soon",'Rego Register'!$M$112="Expired"),'Rego Register'!$F$112,"")</f>
        <v/>
      </c>
      <c r="E148" s="38">
        <f>IF(OR('Rego Register'!$M$112="Due Soon",'Rego Register'!$M$112="Expired"),'Rego Register'!$G$112,"")</f>
        <v/>
      </c>
      <c r="F148" s="44">
        <f>IF(OR('Rego Register'!$M$112="Due Soon",'Rego Register'!$M$112="Expired"),'Rego Register'!$I$112,"")</f>
        <v/>
      </c>
      <c r="G148" s="45">
        <f>IF(OR('Rego Register'!$M$112="Due Soon",'Rego Register'!$M$112="Expired"),'Rego Register'!$J$112,"")</f>
        <v/>
      </c>
      <c r="H148" s="38">
        <f>IF(OR('Rego Register'!$M$112="Due Soon",'Rego Register'!$M$112="Expired"),'Rego Register'!$M$112,"")</f>
        <v/>
      </c>
    </row>
    <row r="149">
      <c r="A149" s="41">
        <f>IF(OR('Rego Register'!$M$113="Due Soon",'Rego Register'!$M$113="Expired"),'Rego Register'!$A$113,"")</f>
        <v/>
      </c>
      <c r="B149" s="41">
        <f>IF(OR('Rego Register'!$M$113="Due Soon",'Rego Register'!$M$113="Expired"),'Rego Register'!$B$113,"")</f>
        <v/>
      </c>
      <c r="C149" s="40">
        <f>IF(OR('Rego Register'!$M$113="Due Soon",'Rego Register'!$M$113="Expired"),'Rego Register'!$C$113,"")</f>
        <v/>
      </c>
      <c r="D149" s="41">
        <f>IF(OR('Rego Register'!$M$113="Due Soon",'Rego Register'!$M$113="Expired"),'Rego Register'!$F$113,"")</f>
        <v/>
      </c>
      <c r="E149" s="41">
        <f>IF(OR('Rego Register'!$M$113="Due Soon",'Rego Register'!$M$113="Expired"),'Rego Register'!$G$113,"")</f>
        <v/>
      </c>
      <c r="F149" s="46">
        <f>IF(OR('Rego Register'!$M$113="Due Soon",'Rego Register'!$M$113="Expired"),'Rego Register'!$I$113,"")</f>
        <v/>
      </c>
      <c r="G149" s="47">
        <f>IF(OR('Rego Register'!$M$113="Due Soon",'Rego Register'!$M$113="Expired"),'Rego Register'!$J$113,"")</f>
        <v/>
      </c>
      <c r="H149" s="41">
        <f>IF(OR('Rego Register'!$M$113="Due Soon",'Rego Register'!$M$113="Expired"),'Rego Register'!$M$113,"")</f>
        <v/>
      </c>
    </row>
  </sheetData>
  <mergeCells count="1">
    <mergeCell ref="A1:H1"/>
  </mergeCells>
  <conditionalFormatting sqref="H40:H149">
    <cfRule type="expression" priority="1" dxfId="0">
      <formula>$H40="Expired"</formula>
    </cfRule>
    <cfRule type="expression" priority="2" dxfId="1">
      <formula>$H40="Due Soon"</formula>
    </cfRule>
    <cfRule type="expression" priority="3" dxfId="2">
      <formula>$H40="Renewed"</formula>
    </cfRule>
  </conditionalFormatting>
  <conditionalFormatting sqref="B7">
    <cfRule type="expression" priority="4" dxfId="0">
      <formula>$B$7&gt;0</formula>
    </cfRule>
  </conditionalFormatting>
  <conditionalFormatting sqref="B8">
    <cfRule type="expression" priority="5" dxfId="2">
      <formula>$B$8&gt;0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showGridLines="0" zoomScale="70" zoomScaleNormal="7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42" customWidth="1" min="2" max="2"/>
    <col width="25" customWidth="1" min="3" max="3"/>
    <col width="20" customWidth="1" min="4" max="4"/>
    <col width="10" customWidth="1" min="5" max="5"/>
    <col width="19" customWidth="1" min="6" max="6"/>
    <col width="18" customWidth="1" min="7" max="7"/>
  </cols>
  <sheetData>
    <row r="1" ht="28" customHeight="1">
      <c r="A1" s="1" t="inlineStr">
        <is>
          <t>Rego Register Lists and Guidance</t>
        </is>
      </c>
    </row>
    <row r="2"/>
    <row r="3" ht="32" customHeight="1">
      <c r="A3" s="26" t="inlineStr">
        <is>
          <t>State / Territory</t>
        </is>
      </c>
      <c r="B3" s="26" t="inlineStr">
        <is>
          <t>Registration Authority</t>
        </is>
      </c>
      <c r="C3" s="26" t="inlineStr">
        <is>
          <t>Default Renewal Fee (AUD)</t>
        </is>
      </c>
      <c r="D3" s="26" t="inlineStr">
        <is>
          <t>Reminder Lead Days</t>
        </is>
      </c>
      <c r="E3" s="48" t="n"/>
      <c r="F3" s="26" t="inlineStr">
        <is>
          <t>Vehicle Class</t>
        </is>
      </c>
      <c r="G3" s="26" t="inlineStr">
        <is>
          <t>Payment Status</t>
        </is>
      </c>
    </row>
    <row r="4">
      <c r="A4" s="10" t="inlineStr">
        <is>
          <t>NSW</t>
        </is>
      </c>
      <c r="B4" s="6" t="inlineStr">
        <is>
          <t>Service NSW</t>
        </is>
      </c>
      <c r="C4" s="22" t="n">
        <v>420</v>
      </c>
      <c r="D4" s="27" t="n">
        <v>30</v>
      </c>
      <c r="F4" s="10" t="inlineStr">
        <is>
          <t>Passenger</t>
        </is>
      </c>
      <c r="G4" s="10" t="inlineStr">
        <is>
          <t>Unpaid</t>
        </is>
      </c>
    </row>
    <row r="5">
      <c r="A5" s="15" t="inlineStr">
        <is>
          <t>VIC</t>
        </is>
      </c>
      <c r="B5" s="12" t="inlineStr">
        <is>
          <t>VicRoads</t>
        </is>
      </c>
      <c r="C5" s="24" t="n">
        <v>395</v>
      </c>
      <c r="D5" s="28" t="n">
        <v>30</v>
      </c>
      <c r="F5" s="15" t="inlineStr">
        <is>
          <t>Commercial</t>
        </is>
      </c>
      <c r="G5" s="15" t="inlineStr">
        <is>
          <t>Paid</t>
        </is>
      </c>
    </row>
    <row r="6">
      <c r="A6" s="10" t="inlineStr">
        <is>
          <t>QLD</t>
        </is>
      </c>
      <c r="B6" s="6" t="inlineStr">
        <is>
          <t>Department of Transport and Main Roads</t>
        </is>
      </c>
      <c r="C6" s="22" t="n">
        <v>410</v>
      </c>
      <c r="D6" s="27" t="n">
        <v>30</v>
      </c>
      <c r="F6" s="10" t="inlineStr">
        <is>
          <t>Motorcycle</t>
        </is>
      </c>
      <c r="G6" s="10" t="inlineStr">
        <is>
          <t>Not Required</t>
        </is>
      </c>
    </row>
    <row r="7">
      <c r="A7" s="15" t="inlineStr">
        <is>
          <t>WA</t>
        </is>
      </c>
      <c r="B7" s="12" t="inlineStr">
        <is>
          <t>Department of Transport WA</t>
        </is>
      </c>
      <c r="C7" s="24" t="n">
        <v>385</v>
      </c>
      <c r="D7" s="28" t="n">
        <v>30</v>
      </c>
    </row>
    <row r="8">
      <c r="A8" s="10" t="inlineStr">
        <is>
          <t>SA</t>
        </is>
      </c>
      <c r="B8" s="6" t="inlineStr">
        <is>
          <t>Service SA</t>
        </is>
      </c>
      <c r="C8" s="22" t="n">
        <v>375</v>
      </c>
      <c r="D8" s="27" t="n">
        <v>30</v>
      </c>
    </row>
    <row r="9">
      <c r="A9" s="15" t="inlineStr">
        <is>
          <t>ACT</t>
        </is>
      </c>
      <c r="B9" s="12" t="inlineStr">
        <is>
          <t>Access Canberra</t>
        </is>
      </c>
      <c r="C9" s="24" t="n">
        <v>365</v>
      </c>
      <c r="D9" s="28" t="n">
        <v>30</v>
      </c>
    </row>
    <row r="10">
      <c r="A10" s="10" t="inlineStr">
        <is>
          <t>TAS</t>
        </is>
      </c>
      <c r="B10" s="6" t="inlineStr">
        <is>
          <t>Service Tasmania</t>
        </is>
      </c>
      <c r="C10" s="22" t="n">
        <v>350</v>
      </c>
      <c r="D10" s="27" t="n">
        <v>30</v>
      </c>
    </row>
    <row r="11"/>
    <row r="12"/>
    <row r="13">
      <c r="A13" s="20" t="inlineStr">
        <is>
          <t>Guidance</t>
        </is>
      </c>
    </row>
    <row r="14" ht="32" customHeight="1">
      <c r="A14" s="6" t="inlineStr">
        <is>
          <t>Enter all dates as DD/MM/YYYY.</t>
        </is>
      </c>
    </row>
    <row r="15" ht="32" customHeight="1">
      <c r="A15" s="12" t="inlineStr">
        <is>
          <t>Update Payment Status after each renewal is completed.</t>
        </is>
      </c>
    </row>
    <row r="16" ht="32" customHeight="1">
      <c r="A16" s="6" t="inlineStr">
        <is>
          <t>Confirm actual renewal fees with the relevant state or territory authority.</t>
        </is>
      </c>
    </row>
    <row r="17" ht="32" customHeight="1">
      <c r="A17" s="12" t="inlineStr">
        <is>
          <t>Renewal costs may include registration, compulsory third-party insurance, administration charges and optional inspections.</t>
        </is>
      </c>
    </row>
    <row r="18" ht="32" customHeight="1">
      <c r="A18" s="6" t="inlineStr">
        <is>
          <t>Check current requirements before lodging or paying.</t>
        </is>
      </c>
    </row>
  </sheetData>
  <autoFilter ref="A3:D10"/>
  <mergeCells count="1">
    <mergeCell ref="A1:G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showGridLines="0" zoomScale="80" zoomScaleNormal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2" customWidth="1" min="1" max="1"/>
    <col width="34" customWidth="1" min="2" max="2"/>
    <col width="62" customWidth="1" min="3" max="3"/>
    <col width="49.52" customWidth="1" min="4" max="4"/>
  </cols>
  <sheetData>
    <row r="1" ht="28" customHeight="1">
      <c r="A1" s="29" t="inlineStr">
        <is>
          <t>Workbook Instructions</t>
        </is>
      </c>
    </row>
    <row r="2"/>
    <row r="3">
      <c r="A3" s="31" t="inlineStr">
        <is>
          <t>Area</t>
        </is>
      </c>
      <c r="B3" s="31" t="inlineStr">
        <is>
          <t>Purpose</t>
        </is>
      </c>
      <c r="C3" s="31" t="inlineStr">
        <is>
          <t>How to Use</t>
        </is>
      </c>
      <c r="D3" s="31" t="inlineStr">
        <is>
          <t>Operational Range</t>
        </is>
      </c>
    </row>
    <row r="4" ht="48" customHeight="1">
      <c r="A4" s="37" t="inlineStr">
        <is>
          <t>Rego Register</t>
        </is>
      </c>
      <c r="B4" s="37" t="inlineStr">
        <is>
          <t>Central vehicle registration register.</t>
        </is>
      </c>
      <c r="C4" s="37" t="inlineStr">
        <is>
          <t>Enter or update pale yellow input cells. Formula columns calculate authority, reminders and renewal status automatically.</t>
        </is>
      </c>
      <c r="D4" s="37" t="inlineStr">
        <is>
          <t>Rows 4 to 113 provide 110 prepared vehicle records.</t>
        </is>
      </c>
    </row>
    <row r="5" ht="48" customHeight="1">
      <c r="A5" s="40" t="inlineStr">
        <is>
          <t>Dashboard</t>
        </is>
      </c>
      <c r="B5" s="40" t="inlineStr">
        <is>
          <t>Management view of renewal activity.</t>
        </is>
      </c>
      <c r="C5" s="40" t="inlineStr">
        <is>
          <t>Review KPIs, state totals, upcoming and overdue vehicles, and charts.</t>
        </is>
      </c>
      <c r="D5" s="40" t="inlineStr">
        <is>
          <t>Charts and summaries use the full Rego Register operational range.</t>
        </is>
      </c>
    </row>
    <row r="6" ht="48" customHeight="1">
      <c r="A6" s="37" t="inlineStr">
        <is>
          <t>Lists</t>
        </is>
      </c>
      <c r="B6" s="37" t="inlineStr">
        <is>
          <t>Lookup values and validation lists.</t>
        </is>
      </c>
      <c r="C6" s="37" t="inlineStr">
        <is>
          <t>Use the listed state, vehicle class and payment status values. Confirm fees and requirements before renewal.</t>
        </is>
      </c>
      <c r="D6" s="37" t="inlineStr">
        <is>
          <t>State lookup and dropdown sources are maintained on this sheet.</t>
        </is>
      </c>
    </row>
    <row r="7"/>
    <row r="8"/>
    <row r="9">
      <c r="A9" s="36" t="inlineStr">
        <is>
          <t>Daily Use Guide</t>
        </is>
      </c>
    </row>
    <row r="10" ht="28" customHeight="1">
      <c r="A10" s="49" t="inlineStr">
        <is>
          <t>Add each vehicle to the next available row in Rego Register.</t>
        </is>
      </c>
    </row>
    <row r="11" ht="28" customHeight="1">
      <c r="A11" s="40" t="inlineStr">
        <is>
          <t>Enter expiry and renewal completed dates as DD/MM/YYYY.</t>
        </is>
      </c>
    </row>
    <row r="12" ht="28" customHeight="1">
      <c r="A12" s="37" t="inlineStr">
        <is>
          <t>Review Due Soon and Expired registrations regularly.</t>
        </is>
      </c>
    </row>
    <row r="13" ht="28" customHeight="1">
      <c r="A13" s="40" t="inlineStr">
        <is>
          <t>Set Payment Status to Paid once the renewal is complete.</t>
        </is>
      </c>
    </row>
    <row r="14" ht="28" customHeight="1">
      <c r="A14" s="37" t="inlineStr">
        <is>
          <t>Confirm current fees, insurance, inspection and authority requirements before payment.</t>
        </is>
      </c>
    </row>
  </sheetData>
  <mergeCells count="1">
    <mergeCell ref="A1:D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2026-09-23T16:14:55Z</dcterms:created>
  <dcterms:modified xmlns:dcterms="http://purl.org/dc/terms/" xmlns:xsi="http://www.w3.org/2001/XMLSchema-instance" xsi:type="dcterms:W3CDTF">2026-09-23T16:14:55Z</dcterms:modified>
</cp:coreProperties>
</file>