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aring Tally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4" fillId="3" borderId="1" pivotButton="0" quotePrefix="0" xfId="0"/>
    <xf numFmtId="0" fontId="4" fillId="3" borderId="1" pivotButton="0" quotePrefix="0" xfId="0"/>
    <xf numFmtId="0" fontId="4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64" fontId="4" fillId="5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center" vertical="center"/>
    </xf>
    <xf numFmtId="0" fontId="3" fillId="6" borderId="1" pivotButton="0" quotePrefix="0" xfId="0"/>
    <xf numFmtId="3" fontId="3" fillId="6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center" vertical="center"/>
    </xf>
    <xf numFmtId="2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0" fontId="3" fillId="6" borderId="0" pivotButton="0" quotePrefix="0" xfId="0"/>
    <xf numFmtId="0" fontId="5" fillId="4" borderId="1" pivotButton="0" quotePrefix="0" xfId="0"/>
    <xf numFmtId="3" fontId="6" fillId="0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center" vertical="center"/>
    </xf>
    <xf numFmtId="3" fontId="4" fillId="3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2" fontId="6" fillId="0" borderId="1" applyAlignment="1" pivotButton="0" quotePrefix="0" xfId="0">
      <alignment horizontal="center" vertical="center"/>
    </xf>
    <xf numFmtId="3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49" fontId="6" fillId="0" borderId="1" applyAlignment="1" pivotButton="0" quotePrefix="0" xfId="0">
      <alignment horizontal="center" vertical="center"/>
    </xf>
    <xf numFmtId="0" fontId="1" fillId="0" borderId="0" pivotButton="0" quotePrefix="0" xfId="0"/>
    <xf numFmtId="0" fontId="3" fillId="6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Sheep Shorn per Shearer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'Dashboard'!$D$5:$D$13</f>
            </numRef>
          </cat>
          <val>
            <numRef>
              <f>'Dashboard'!$E$5:$E$13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Shearer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Sheep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Pay Distribution ($)</a:t>
            </a:r>
          </a:p>
        </rich>
      </tx>
    </title>
    <plotArea>
      <pieChart>
        <varyColors val="1"/>
        <ser>
          <idx val="0"/>
          <order val="0"/>
          <tx>
            <strRef>
              <f>'Dashboard'!F4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'Dashboard'!$D$5:$D$13</f>
            </numRef>
          </cat>
          <val>
            <numRef>
              <f>'Dashboard'!$F$5:$F$13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33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3" customWidth="1" min="4" max="4"/>
    <col width="11" customWidth="1" min="5" max="5"/>
    <col width="11" customWidth="1" min="6" max="6"/>
    <col width="11" customWidth="1" min="7" max="7"/>
    <col width="11" customWidth="1" min="8" max="8"/>
    <col width="12" customWidth="1" min="9" max="9"/>
    <col width="13" customWidth="1" min="10" max="10"/>
    <col width="11" customWidth="1" min="11" max="11"/>
    <col width="15" customWidth="1" min="12" max="12"/>
    <col width="14" customWidth="1" min="13" max="13"/>
    <col width="26" customWidth="1" min="14" max="14"/>
  </cols>
  <sheetData>
    <row r="1" ht="28" customHeight="1">
      <c r="A1" s="1" t="inlineStr">
        <is>
          <t>OUTBACK WOOL CO — SHEEP SHEARING TALLY SHEET</t>
        </is>
      </c>
    </row>
    <row r="2">
      <c r="A2" s="2" t="inlineStr">
        <is>
          <t>Season: 2026 Winter Shear</t>
        </is>
      </c>
    </row>
    <row r="3"/>
    <row r="4">
      <c r="A4" s="3" t="inlineStr">
        <is>
          <t>Date</t>
        </is>
      </c>
      <c r="B4" s="3" t="inlineStr">
        <is>
          <t>Shearer</t>
        </is>
      </c>
      <c r="C4" s="3" t="inlineStr">
        <is>
          <t>Shed/Property</t>
        </is>
      </c>
      <c r="D4" s="3" t="inlineStr">
        <is>
          <t>Breed</t>
        </is>
      </c>
      <c r="E4" s="3" t="inlineStr">
        <is>
          <t>Run 1 (AM)</t>
        </is>
      </c>
      <c r="F4" s="3" t="inlineStr">
        <is>
          <t>Run 2 (AM)</t>
        </is>
      </c>
      <c r="G4" s="3" t="inlineStr">
        <is>
          <t>Run 3 (PM)</t>
        </is>
      </c>
      <c r="H4" s="3" t="inlineStr">
        <is>
          <t>Run 4 (PM)</t>
        </is>
      </c>
      <c r="I4" s="3" t="inlineStr">
        <is>
          <t>Total Sheep</t>
        </is>
      </c>
      <c r="J4" s="3" t="inlineStr">
        <is>
          <t>Hours Worked</t>
        </is>
      </c>
      <c r="K4" s="3" t="inlineStr">
        <is>
          <t>Sheep/Hour</t>
        </is>
      </c>
      <c r="L4" s="3" t="inlineStr">
        <is>
          <t>Rate per 100 ($)</t>
        </is>
      </c>
      <c r="M4" s="3" t="inlineStr">
        <is>
          <t>Total Pay ($)</t>
        </is>
      </c>
      <c r="N4" s="3" t="inlineStr">
        <is>
          <t>Comments</t>
        </is>
      </c>
    </row>
    <row r="5">
      <c r="A5" s="4" t="inlineStr">
        <is>
          <t>15/07/2026</t>
        </is>
      </c>
      <c r="B5" s="5" t="inlineStr">
        <is>
          <t>Jack Thompson</t>
        </is>
      </c>
      <c r="C5" s="5" t="inlineStr">
        <is>
          <t>Longreach Station</t>
        </is>
      </c>
      <c r="D5" s="5" t="inlineStr">
        <is>
          <t>Merino</t>
        </is>
      </c>
      <c r="E5" s="6" t="n">
        <v>62</v>
      </c>
      <c r="F5" s="6" t="n">
        <v>58</v>
      </c>
      <c r="G5" s="6" t="n">
        <v>55</v>
      </c>
      <c r="H5" s="6" t="n">
        <v>50</v>
      </c>
      <c r="I5" s="7">
        <f>SUM(E5:H5)</f>
        <v/>
      </c>
      <c r="J5" s="8" t="n">
        <v>8.5</v>
      </c>
      <c r="K5" s="9">
        <f>IFERROR(I5/J5,0)</f>
        <v/>
      </c>
      <c r="L5" s="10" t="n">
        <v>22.5</v>
      </c>
      <c r="M5" s="11">
        <f>IFERROR(I5/100*L5,0)</f>
        <v/>
      </c>
      <c r="N5" s="5" t="inlineStr">
        <is>
          <t>Fast on the board</t>
        </is>
      </c>
    </row>
    <row r="6">
      <c r="A6" s="12" t="inlineStr">
        <is>
          <t>15/07/2026</t>
        </is>
      </c>
      <c r="B6" s="13" t="inlineStr">
        <is>
          <t>Liam Anderson</t>
        </is>
      </c>
      <c r="C6" s="13" t="inlineStr">
        <is>
          <t>Wagga Wagga Shed</t>
        </is>
      </c>
      <c r="D6" s="13" t="inlineStr">
        <is>
          <t>Merino</t>
        </is>
      </c>
      <c r="E6" s="14" t="n">
        <v>48</v>
      </c>
      <c r="F6" s="14" t="n">
        <v>45</v>
      </c>
      <c r="G6" s="14" t="n">
        <v>44</v>
      </c>
      <c r="H6" s="14" t="n">
        <v>40</v>
      </c>
      <c r="I6" s="7">
        <f>SUM(E6:H6)</f>
        <v/>
      </c>
      <c r="J6" s="8" t="n">
        <v>8</v>
      </c>
      <c r="K6" s="9">
        <f>IFERROR(I6/J6,0)</f>
        <v/>
      </c>
      <c r="L6" s="10" t="n">
        <v>22.5</v>
      </c>
      <c r="M6" s="11">
        <f>IFERROR(I6/100*L6,0)</f>
        <v/>
      </c>
      <c r="N6" s="13" t="inlineStr">
        <is>
          <t>Steady pace</t>
        </is>
      </c>
    </row>
    <row r="7">
      <c r="A7" s="4" t="inlineStr">
        <is>
          <t>16/07/2026</t>
        </is>
      </c>
      <c r="B7" s="5" t="inlineStr">
        <is>
          <t>Noah Wilson</t>
        </is>
      </c>
      <c r="C7" s="5" t="inlineStr">
        <is>
          <t>Dubbo Shed</t>
        </is>
      </c>
      <c r="D7" s="5" t="inlineStr">
        <is>
          <t>Poll Dorset</t>
        </is>
      </c>
      <c r="E7" s="6" t="n">
        <v>70</v>
      </c>
      <c r="F7" s="6" t="n">
        <v>68</v>
      </c>
      <c r="G7" s="6" t="n">
        <v>65</v>
      </c>
      <c r="H7" s="6" t="n">
        <v>60</v>
      </c>
      <c r="I7" s="7">
        <f>SUM(E7:H7)</f>
        <v/>
      </c>
      <c r="J7" s="8" t="n">
        <v>9</v>
      </c>
      <c r="K7" s="9">
        <f>IFERROR(I7/J7,0)</f>
        <v/>
      </c>
      <c r="L7" s="10" t="n">
        <v>21</v>
      </c>
      <c r="M7" s="11">
        <f>IFERROR(I7/100*L7,0)</f>
        <v/>
      </c>
      <c r="N7" s="5" t="inlineStr">
        <is>
          <t>Strong run today</t>
        </is>
      </c>
    </row>
    <row r="8">
      <c r="A8" s="12" t="inlineStr">
        <is>
          <t>16/07/2026</t>
        </is>
      </c>
      <c r="B8" s="13" t="inlineStr">
        <is>
          <t>Ethan Baker</t>
        </is>
      </c>
      <c r="C8" s="13" t="inlineStr">
        <is>
          <t>Broken Hill Station</t>
        </is>
      </c>
      <c r="D8" s="13" t="inlineStr">
        <is>
          <t>Suffolk</t>
        </is>
      </c>
      <c r="E8" s="14" t="n">
        <v>40</v>
      </c>
      <c r="F8" s="14" t="n">
        <v>38</v>
      </c>
      <c r="G8" s="14" t="n">
        <v>35</v>
      </c>
      <c r="H8" s="14" t="n">
        <v>30</v>
      </c>
      <c r="I8" s="7">
        <f>SUM(E8:H8)</f>
        <v/>
      </c>
      <c r="J8" s="8" t="n">
        <v>7.5</v>
      </c>
      <c r="K8" s="9">
        <f>IFERROR(I8/J8,0)</f>
        <v/>
      </c>
      <c r="L8" s="10" t="n">
        <v>21</v>
      </c>
      <c r="M8" s="11">
        <f>IFERROR(I8/100*L8,0)</f>
        <v/>
      </c>
      <c r="N8" s="13" t="inlineStr">
        <is>
          <t>New shearer, learning</t>
        </is>
      </c>
    </row>
    <row r="9">
      <c r="A9" s="4" t="inlineStr">
        <is>
          <t>17/07/2026</t>
        </is>
      </c>
      <c r="B9" s="5" t="inlineStr">
        <is>
          <t>Olivia Smith</t>
        </is>
      </c>
      <c r="C9" s="5" t="inlineStr">
        <is>
          <t>Bourke Shed</t>
        </is>
      </c>
      <c r="D9" s="5" t="inlineStr">
        <is>
          <t>Merino</t>
        </is>
      </c>
      <c r="E9" s="6" t="n">
        <v>65</v>
      </c>
      <c r="F9" s="6" t="n">
        <v>60</v>
      </c>
      <c r="G9" s="6" t="n">
        <v>58</v>
      </c>
      <c r="H9" s="6" t="n">
        <v>55</v>
      </c>
      <c r="I9" s="7">
        <f>SUM(E9:H9)</f>
        <v/>
      </c>
      <c r="J9" s="8" t="n">
        <v>8.5</v>
      </c>
      <c r="K9" s="9">
        <f>IFERROR(I9/J9,0)</f>
        <v/>
      </c>
      <c r="L9" s="10" t="n">
        <v>22.5</v>
      </c>
      <c r="M9" s="11">
        <f>IFERROR(I9/100*L9,0)</f>
        <v/>
      </c>
      <c r="N9" s="5" t="inlineStr">
        <is>
          <t>Gun shearer</t>
        </is>
      </c>
    </row>
    <row r="10">
      <c r="A10" s="12" t="inlineStr">
        <is>
          <t>17/07/2026</t>
        </is>
      </c>
      <c r="B10" s="13" t="inlineStr">
        <is>
          <t>Charlotte Jones</t>
        </is>
      </c>
      <c r="C10" s="13" t="inlineStr">
        <is>
          <t>Cunnamulla Station</t>
        </is>
      </c>
      <c r="D10" s="13" t="inlineStr">
        <is>
          <t>Merino</t>
        </is>
      </c>
      <c r="E10" s="14" t="n">
        <v>50</v>
      </c>
      <c r="F10" s="14" t="n">
        <v>48</v>
      </c>
      <c r="G10" s="14" t="n">
        <v>47</v>
      </c>
      <c r="H10" s="14" t="n">
        <v>45</v>
      </c>
      <c r="I10" s="7">
        <f>SUM(E10:H10)</f>
        <v/>
      </c>
      <c r="J10" s="8" t="n">
        <v>8</v>
      </c>
      <c r="K10" s="9">
        <f>IFERROR(I10/J10,0)</f>
        <v/>
      </c>
      <c r="L10" s="10" t="n">
        <v>22.5</v>
      </c>
      <c r="M10" s="11">
        <f>IFERROR(I10/100*L10,0)</f>
        <v/>
      </c>
      <c r="N10" s="13" t="inlineStr">
        <is>
          <t>Consistent tally</t>
        </is>
      </c>
    </row>
    <row r="11">
      <c r="A11" s="4" t="inlineStr">
        <is>
          <t>18/07/2026</t>
        </is>
      </c>
      <c r="B11" s="5" t="inlineStr">
        <is>
          <t>Mia Brown</t>
        </is>
      </c>
      <c r="C11" s="5" t="inlineStr">
        <is>
          <t>Hay Plains Shed</t>
        </is>
      </c>
      <c r="D11" s="5" t="inlineStr">
        <is>
          <t>Poll Dorset</t>
        </is>
      </c>
      <c r="E11" s="6" t="n">
        <v>55</v>
      </c>
      <c r="F11" s="6" t="n">
        <v>52</v>
      </c>
      <c r="G11" s="6" t="n">
        <v>50</v>
      </c>
      <c r="H11" s="6" t="n">
        <v>48</v>
      </c>
      <c r="I11" s="7">
        <f>SUM(E11:H11)</f>
        <v/>
      </c>
      <c r="J11" s="8" t="n">
        <v>8</v>
      </c>
      <c r="K11" s="9">
        <f>IFERROR(I11/J11,0)</f>
        <v/>
      </c>
      <c r="L11" s="10" t="n">
        <v>21</v>
      </c>
      <c r="M11" s="11">
        <f>IFERROR(I11/100*L11,0)</f>
        <v/>
      </c>
      <c r="N11" s="5" t="inlineStr">
        <is>
          <t>Good technique</t>
        </is>
      </c>
    </row>
    <row r="12">
      <c r="A12" s="12" t="inlineStr">
        <is>
          <t>18/07/2026</t>
        </is>
      </c>
      <c r="B12" s="13" t="inlineStr">
        <is>
          <t>Ruby Taylor</t>
        </is>
      </c>
      <c r="C12" s="13" t="inlineStr">
        <is>
          <t>Deniliquin Shed</t>
        </is>
      </c>
      <c r="D12" s="13" t="inlineStr">
        <is>
          <t>Merino</t>
        </is>
      </c>
      <c r="E12" s="14" t="n">
        <v>33</v>
      </c>
      <c r="F12" s="14" t="n">
        <v>30</v>
      </c>
      <c r="G12" s="14" t="n">
        <v>28</v>
      </c>
      <c r="H12" s="14" t="n">
        <v>25</v>
      </c>
      <c r="I12" s="7">
        <f>SUM(E12:H12)</f>
        <v/>
      </c>
      <c r="J12" s="8" t="n">
        <v>7</v>
      </c>
      <c r="K12" s="9">
        <f>IFERROR(I12/J12,0)</f>
        <v/>
      </c>
      <c r="L12" s="10" t="n">
        <v>22.5</v>
      </c>
      <c r="M12" s="11">
        <f>IFERROR(I12/100*L12,0)</f>
        <v/>
      </c>
      <c r="N12" s="13" t="inlineStr">
        <is>
          <t>Slower start, comb issue</t>
        </is>
      </c>
    </row>
    <row r="13">
      <c r="A13" s="4" t="inlineStr">
        <is>
          <t>19/07/2026</t>
        </is>
      </c>
      <c r="B13" s="5" t="inlineStr">
        <is>
          <t>William Clark</t>
        </is>
      </c>
      <c r="C13" s="5" t="inlineStr">
        <is>
          <t>Longreach Station</t>
        </is>
      </c>
      <c r="D13" s="5" t="inlineStr">
        <is>
          <t>Merino</t>
        </is>
      </c>
      <c r="E13" s="6" t="n">
        <v>68</v>
      </c>
      <c r="F13" s="6" t="n">
        <v>64</v>
      </c>
      <c r="G13" s="6" t="n">
        <v>60</v>
      </c>
      <c r="H13" s="6" t="n">
        <v>58</v>
      </c>
      <c r="I13" s="7">
        <f>SUM(E13:H13)</f>
        <v/>
      </c>
      <c r="J13" s="8" t="n">
        <v>8.5</v>
      </c>
      <c r="K13" s="9">
        <f>IFERROR(I13/J13,0)</f>
        <v/>
      </c>
      <c r="L13" s="10" t="n">
        <v>22.5</v>
      </c>
      <c r="M13" s="11">
        <f>IFERROR(I13/100*L13,0)</f>
        <v/>
      </c>
      <c r="N13" s="5" t="inlineStr">
        <is>
          <t>Top of the board</t>
        </is>
      </c>
    </row>
    <row r="14">
      <c r="A14" s="15" t="n"/>
      <c r="B14" s="15" t="inlineStr">
        <is>
          <t>TOTALS / AVERAGES</t>
        </is>
      </c>
      <c r="C14" s="15" t="n"/>
      <c r="D14" s="15" t="n"/>
      <c r="E14" s="15" t="n"/>
      <c r="F14" s="15" t="n"/>
      <c r="G14" s="15" t="n"/>
      <c r="H14" s="15" t="n"/>
      <c r="I14" s="16">
        <f>SUM(I5:I13)</f>
        <v/>
      </c>
      <c r="J14" s="17">
        <f>SUM(J5:J13)</f>
        <v/>
      </c>
      <c r="K14" s="18">
        <f>IFERROR(AVERAGE(K5:K13),0)</f>
        <v/>
      </c>
      <c r="L14" s="15" t="n"/>
      <c r="M14" s="19">
        <f>SUM(M5:M13)</f>
        <v/>
      </c>
      <c r="N14" s="15" t="n"/>
    </row>
  </sheetData>
  <mergeCells count="1">
    <mergeCell ref="A1:N1"/>
  </mergeCells>
  <conditionalFormatting sqref="K5:K13">
    <cfRule type="cellIs" priority="1" operator="greaterThan" dxfId="0">
      <formula>8</formula>
    </cfRule>
    <cfRule type="cellIs" priority="2" operator="lessThan" dxfId="1">
      <formula>5</formula>
    </cfRule>
  </conditionalFormatting>
  <dataValidations count="1">
    <dataValidation sqref="D5:D13" showErrorMessage="1" showInputMessage="1" allowBlank="1" type="list">
      <formula1>"Merino,Poll Dorset,Suffolk,Corriedale,Border Leicester"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4" max="4"/>
    <col width="14" customWidth="1" min="5" max="5"/>
    <col width="14" customWidth="1" min="6" max="6"/>
  </cols>
  <sheetData>
    <row r="1" ht="28" customHeight="1">
      <c r="A1" s="1" t="inlineStr">
        <is>
          <t>SHEARING SEASON DASHBOARD</t>
        </is>
      </c>
    </row>
    <row r="2"/>
    <row r="3">
      <c r="A3" s="20" t="inlineStr">
        <is>
          <t>KEY METRICS</t>
        </is>
      </c>
      <c r="D3" s="20" t="inlineStr">
        <is>
          <t>SHEARER PERFORMANCE</t>
        </is>
      </c>
    </row>
    <row r="4">
      <c r="A4" s="21" t="inlineStr">
        <is>
          <t>Total Sheep Shorn</t>
        </is>
      </c>
      <c r="B4" s="22">
        <f>'Shearing Tally'!I14</f>
        <v/>
      </c>
      <c r="D4" s="3" t="inlineStr">
        <is>
          <t>Shearer</t>
        </is>
      </c>
      <c r="E4" s="3" t="inlineStr">
        <is>
          <t>Total Sheep</t>
        </is>
      </c>
      <c r="F4" s="3" t="inlineStr">
        <is>
          <t>Total Pay ($)</t>
        </is>
      </c>
    </row>
    <row r="5">
      <c r="A5" s="21" t="inlineStr">
        <is>
          <t>Total Hours Worked</t>
        </is>
      </c>
      <c r="B5" s="23">
        <f>'Shearing Tally'!J14</f>
        <v/>
      </c>
      <c r="D5" s="6">
        <f>'Shearing Tally'!B5</f>
        <v/>
      </c>
      <c r="E5" s="24">
        <f>'Shearing Tally'!I5</f>
        <v/>
      </c>
      <c r="F5" s="25">
        <f>'Shearing Tally'!M5</f>
        <v/>
      </c>
    </row>
    <row r="6">
      <c r="A6" s="21" t="inlineStr">
        <is>
          <t>Average Sheep/Hour</t>
        </is>
      </c>
      <c r="B6" s="26">
        <f>'Shearing Tally'!K14</f>
        <v/>
      </c>
      <c r="D6" s="14">
        <f>'Shearing Tally'!B6</f>
        <v/>
      </c>
      <c r="E6" s="27">
        <f>'Shearing Tally'!I6</f>
        <v/>
      </c>
      <c r="F6" s="28">
        <f>'Shearing Tally'!M6</f>
        <v/>
      </c>
    </row>
    <row r="7">
      <c r="A7" s="21" t="inlineStr">
        <is>
          <t>Total Payroll ($)</t>
        </is>
      </c>
      <c r="B7" s="29">
        <f>'Shearing Tally'!M14</f>
        <v/>
      </c>
      <c r="D7" s="6">
        <f>'Shearing Tally'!B7</f>
        <v/>
      </c>
      <c r="E7" s="24">
        <f>'Shearing Tally'!I7</f>
        <v/>
      </c>
      <c r="F7" s="25">
        <f>'Shearing Tally'!M7</f>
        <v/>
      </c>
    </row>
    <row r="8">
      <c r="A8" s="21" t="inlineStr">
        <is>
          <t>Number of Shearers</t>
        </is>
      </c>
      <c r="B8" s="30">
        <f>COUNTA('Shearing Tally'!B5:B13)</f>
        <v/>
      </c>
      <c r="D8" s="14">
        <f>'Shearing Tally'!B8</f>
        <v/>
      </c>
      <c r="E8" s="27">
        <f>'Shearing Tally'!I8</f>
        <v/>
      </c>
      <c r="F8" s="28">
        <f>'Shearing Tally'!M8</f>
        <v/>
      </c>
    </row>
    <row r="9">
      <c r="A9" s="21" t="inlineStr">
        <is>
          <t>Top Shearer (by tally)</t>
        </is>
      </c>
      <c r="B9" s="31">
        <f>INDEX('Shearing Tally'!B5:B13,MATCH(MAX('Shearing Tally'!I5:I13),'Shearing Tally'!I5:I13,0))</f>
        <v/>
      </c>
      <c r="D9" s="6">
        <f>'Shearing Tally'!B9</f>
        <v/>
      </c>
      <c r="E9" s="24">
        <f>'Shearing Tally'!I9</f>
        <v/>
      </c>
      <c r="F9" s="25">
        <f>'Shearing Tally'!M9</f>
        <v/>
      </c>
    </row>
    <row r="10">
      <c r="A10" s="21" t="inlineStr">
        <is>
          <t>Highest Daily Tally</t>
        </is>
      </c>
      <c r="B10" s="22">
        <f>MAX('Shearing Tally'!I5:I13)</f>
        <v/>
      </c>
      <c r="D10" s="14">
        <f>'Shearing Tally'!B10</f>
        <v/>
      </c>
      <c r="E10" s="27">
        <f>'Shearing Tally'!I10</f>
        <v/>
      </c>
      <c r="F10" s="28">
        <f>'Shearing Tally'!M10</f>
        <v/>
      </c>
    </row>
    <row r="11">
      <c r="A11" s="21" t="inlineStr">
        <is>
          <t>Average Pay per Shearer ($)</t>
        </is>
      </c>
      <c r="B11" s="29">
        <f>IFERROR('Shearing Tally'!M14/COUNTA('Shearing Tally'!B5:B13),0)</f>
        <v/>
      </c>
      <c r="D11" s="6">
        <f>'Shearing Tally'!B11</f>
        <v/>
      </c>
      <c r="E11" s="24">
        <f>'Shearing Tally'!I11</f>
        <v/>
      </c>
      <c r="F11" s="25">
        <f>'Shearing Tally'!M11</f>
        <v/>
      </c>
    </row>
    <row r="12">
      <c r="D12" s="14">
        <f>'Shearing Tally'!B12</f>
        <v/>
      </c>
      <c r="E12" s="27">
        <f>'Shearing Tally'!I12</f>
        <v/>
      </c>
      <c r="F12" s="28">
        <f>'Shearing Tally'!M12</f>
        <v/>
      </c>
    </row>
    <row r="13">
      <c r="D13" s="6">
        <f>'Shearing Tally'!B13</f>
        <v/>
      </c>
      <c r="E13" s="24">
        <f>'Shearing Tally'!I13</f>
        <v/>
      </c>
      <c r="F13" s="25">
        <f>'Shearing Tally'!M13</f>
        <v/>
      </c>
    </row>
  </sheetData>
  <mergeCells count="3">
    <mergeCell ref="A1:F1"/>
    <mergeCell ref="A3:B3"/>
    <mergeCell ref="D3:G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6" customHeight="1">
      <c r="A1" s="32" t="inlineStr">
        <is>
          <t>HOW TO USE THIS WORKBOOK</t>
        </is>
      </c>
    </row>
    <row r="2"/>
    <row r="3" ht="40" customHeight="1">
      <c r="A3" s="33" t="inlineStr">
        <is>
          <t>Purpose</t>
        </is>
      </c>
      <c r="B3" s="34" t="inlineStr">
        <is>
          <t>This workbook helps woolshed managers and contractors record daily shearing tallies, calculate pay and monitor shearer performance across the season.</t>
        </is>
      </c>
    </row>
    <row r="4" ht="40" customHeight="1">
      <c r="A4" s="33" t="inlineStr">
        <is>
          <t>Shearing Tally sheet</t>
        </is>
      </c>
      <c r="B4" s="34" t="inlineStr">
        <is>
          <t>Enter the Date, Shearer name, Shed/Property, Breed and the sheep counted in each of the four runs (Run 1 to Run 4). Total Sheep, Sheep/Hour and Total Pay are calculated automatically.</t>
        </is>
      </c>
    </row>
    <row r="5" ht="40" customHeight="1">
      <c r="A5" s="33" t="inlineStr">
        <is>
          <t>Hours Worked &amp; Rate</t>
        </is>
      </c>
      <c r="B5" s="34" t="inlineStr">
        <is>
          <t>The Hours Worked and Rate per 100 columns (highlighted pale yellow) are editable inputs. Update these to match award rates or contract agreements.</t>
        </is>
      </c>
    </row>
    <row r="6" ht="40" customHeight="1">
      <c r="A6" s="33" t="inlineStr">
        <is>
          <t>Conditional formatting</t>
        </is>
      </c>
      <c r="B6" s="34" t="inlineStr">
        <is>
          <t>Sheep/Hour values above 8 are highlighted green (strong performance); values below 5 are highlighted red (may need review).</t>
        </is>
      </c>
    </row>
    <row r="7" ht="40" customHeight="1">
      <c r="A7" s="33" t="inlineStr">
        <is>
          <t>Breed dropdown</t>
        </is>
      </c>
      <c r="B7" s="34" t="inlineStr">
        <is>
          <t>The Breed column uses a dropdown list (Merino, Poll Dorset, Suffolk, Corriedale, Border Leicester) to keep data entry consistent.</t>
        </is>
      </c>
    </row>
    <row r="8" ht="40" customHeight="1">
      <c r="A8" s="33" t="inlineStr">
        <is>
          <t>Dashboard sheet</t>
        </is>
      </c>
      <c r="B8" s="34" t="inlineStr">
        <is>
          <t>Shows key season metrics including total sheep shorn, total payroll, top shearer and average sheep/hour, plus charts comparing shearer performance and pay distribution.</t>
        </is>
      </c>
    </row>
    <row r="9" ht="40" customHeight="1">
      <c r="A9" s="33" t="inlineStr">
        <is>
          <t>Totals row</t>
        </is>
      </c>
      <c r="B9" s="34" t="inlineStr">
        <is>
          <t>The bottom row of the Shearing Tally sheet automatically sums and averages the key columns — do not overwrite these formulas.</t>
        </is>
      </c>
    </row>
    <row r="10" ht="40" customHeight="1">
      <c r="A10" s="33" t="inlineStr">
        <is>
          <t>Adding more rows</t>
        </is>
      </c>
      <c r="B10" s="34" t="inlineStr">
        <is>
          <t>To add extra shearers or days, insert a new row above the totals row and copy the formulas from an existing row across.</t>
        </is>
      </c>
    </row>
    <row r="11" ht="40" customHeight="1">
      <c r="A11" s="33" t="inlineStr">
        <is>
          <t>Tip</t>
        </is>
      </c>
      <c r="B11" s="34" t="inlineStr">
        <is>
          <t>Keep a printed backup tally sheet in the shed each day, then transfer figures into this workbook at the end of each run.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2026-07-15T08:46:14Z</dcterms:created>
  <dcterms:modified xmlns:dcterms="http://purl.org/dc/terms/" xmlns:xsi="http://www.w3.org/2001/XMLSchema-instance" xsi:type="dcterms:W3CDTF">2026-07-15T08:46:14Z</dcterms:modified>
</cp:coreProperties>
</file>