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Invoice" sheetId="1" state="visible" r:id="rId1"/>
    <sheet xmlns:r="http://schemas.openxmlformats.org/officeDocument/2006/relationships" name="Invoice Register" sheetId="2" state="visible" r:id="rId2"/>
    <sheet xmlns:r="http://schemas.openxmlformats.org/officeDocument/2006/relationships" name="GST 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E293B"/>
      <sz val="10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color rgb="00FFFFFF"/>
      <sz val="10"/>
    </font>
    <font>
      <name val="Calibri"/>
      <b val="1"/>
      <color rgb="00FFFFFF"/>
      <sz val="10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CFDF5"/>
      </patternFill>
    </fill>
    <fill>
      <patternFill patternType="solid">
        <fgColor rgb="00006A4E"/>
      </patternFill>
    </fill>
    <fill>
      <patternFill patternType="solid">
        <fgColor rgb="00F0FDFA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medium">
        <color rgb="001E293B"/>
      </left>
      <right style="medium">
        <color rgb="001E293B"/>
      </right>
      <top style="medium">
        <color rgb="001E293B"/>
      </top>
      <bottom style="medium">
        <color rgb="001E293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165" fontId="2" fillId="0" borderId="2" applyAlignment="1" pivotButton="0" quotePrefix="0" xfId="0">
      <alignment horizontal="right" vertical="center"/>
    </xf>
    <xf numFmtId="165" fontId="2" fillId="7" borderId="2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165" fontId="3" fillId="2" borderId="2" applyAlignment="1" pivotButton="0" quotePrefix="0" xfId="0">
      <alignment horizontal="right" vertical="center"/>
    </xf>
    <xf numFmtId="0" fontId="3" fillId="8" borderId="1" applyAlignment="1" pivotButton="0" quotePrefix="0" xfId="0">
      <alignment horizontal="left" vertical="center"/>
    </xf>
    <xf numFmtId="0" fontId="2" fillId="7" borderId="1" applyAlignment="1" pivotButton="0" quotePrefix="0" xfId="0">
      <alignment horizontal="right" vertical="center"/>
    </xf>
    <xf numFmtId="165" fontId="2" fillId="7" borderId="1" applyAlignment="1" pivotButton="0" quotePrefix="0" xfId="0">
      <alignment horizontal="right" vertical="center"/>
    </xf>
    <xf numFmtId="0" fontId="4" fillId="9" borderId="1" applyAlignment="1" pivotButton="0" quotePrefix="0" xfId="0">
      <alignment horizontal="left" vertical="center"/>
    </xf>
    <xf numFmtId="164" fontId="4" fillId="9" borderId="1" applyAlignment="1" pivotButton="0" quotePrefix="0" xfId="0">
      <alignment horizontal="center" vertical="center" wrapText="1"/>
    </xf>
    <xf numFmtId="165" fontId="4" fillId="9" borderId="1" applyAlignment="1" pivotButton="0" quotePrefix="0" xfId="0">
      <alignment horizontal="right" vertical="center"/>
    </xf>
    <xf numFmtId="0" fontId="4" fillId="9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0" fontId="3" fillId="10" borderId="1" applyAlignment="1" pivotButton="0" quotePrefix="0" xfId="0">
      <alignment horizontal="left" vertical="center"/>
    </xf>
    <xf numFmtId="0" fontId="0" fillId="1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6534"/>
        <sz val="10"/>
      </font>
      <fill>
        <patternFill patternType="solid">
          <fgColor rgb="00DCFCE7"/>
        </patternFill>
      </fill>
    </dxf>
    <dxf>
      <font>
        <name val="Calibri"/>
        <b val="1"/>
        <color rgb="0092400E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GST on Sales vs GST on Purchases by Quarter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'GST Summary'!C4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'GST Summary'!$A$5:$A$8</f>
            </numRef>
          </cat>
          <val>
            <numRef>
              <f>'GST Summary'!$C$5:$C$8</f>
            </numRef>
          </val>
        </ser>
        <ser>
          <idx val="1"/>
          <order val="1"/>
          <tx>
            <strRef>
              <f>'GST Summary'!D4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'GST Summary'!$A$5:$A$8</f>
            </numRef>
          </cat>
          <val>
            <numRef>
              <f>'GST Summary'!$D$5:$D$8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Sales inc GST — Quarterly Trend</a:t>
            </a:r>
          </a:p>
        </rich>
      </tx>
    </title>
    <plotArea>
      <lineChart>
        <grouping val="standard"/>
        <ser>
          <idx val="0"/>
          <order val="0"/>
          <tx>
            <strRef>
              <f>'GST Summary'!G4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'GST Summary'!$A$5:$A$8</f>
            </numRef>
          </cat>
          <val>
            <numRef>
              <f>'GST Summary'!$G$5:$G$8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0" customWidth="1" min="4" max="4"/>
    <col width="18" customWidth="1" min="5" max="5"/>
    <col width="30" customWidth="1" min="6" max="6"/>
    <col width="30" customWidth="1" min="7" max="7"/>
    <col width="22" customWidth="1" min="8" max="8"/>
    <col width="8" customWidth="1" min="9" max="9"/>
    <col width="16" customWidth="1" min="10" max="10"/>
    <col width="16" customWidth="1" min="11" max="11"/>
    <col width="14" customWidth="1" min="12" max="12"/>
    <col width="16" customWidth="1" min="13" max="13"/>
    <col width="14" customWidth="1" min="14" max="14"/>
    <col width="16" customWidth="1" min="15" max="15"/>
  </cols>
  <sheetData>
    <row r="1" ht="30" customHeight="1">
      <c r="A1" s="1" t="inlineStr">
        <is>
          <t>TAX INVOICE — GST REGISTERED SUPPLIER</t>
        </is>
      </c>
    </row>
    <row r="2" ht="30" customHeight="1"/>
    <row r="3"/>
    <row r="4">
      <c r="A4" s="2" t="inlineStr">
        <is>
          <t>Supplier Business Name:</t>
        </is>
      </c>
      <c r="B4" s="3" t="inlineStr">
        <is>
          <t>Aussie Pro Services Pty Ltd</t>
        </is>
      </c>
    </row>
    <row r="5">
      <c r="A5" s="2" t="inlineStr">
        <is>
          <t>Supplier ABN:</t>
        </is>
      </c>
      <c r="B5" s="3" t="inlineStr">
        <is>
          <t>51 824 753 556</t>
        </is>
      </c>
    </row>
    <row r="6">
      <c r="A6" s="2" t="inlineStr">
        <is>
          <t>Supplier Address:</t>
        </is>
      </c>
      <c r="B6" s="3" t="inlineStr">
        <is>
          <t>Level 5, 123 George St, Sydney NSW 2000</t>
        </is>
      </c>
    </row>
    <row r="7">
      <c r="A7" s="2" t="inlineStr">
        <is>
          <t>Phone / Email:</t>
        </is>
      </c>
      <c r="B7" s="3" t="inlineStr">
        <is>
          <t>02 9000 1234  /  accounts@aussiepro.com.au</t>
        </is>
      </c>
    </row>
    <row r="8"/>
    <row r="9" ht="36" customHeight="1">
      <c r="A9" s="4" t="inlineStr">
        <is>
          <t>Invoice No.</t>
        </is>
      </c>
      <c r="B9" s="4" t="inlineStr">
        <is>
          <t>Invoice Date</t>
        </is>
      </c>
      <c r="C9" s="4" t="inlineStr">
        <is>
          <t>Due Date</t>
        </is>
      </c>
      <c r="D9" s="4" t="inlineStr">
        <is>
          <t>Customer Name</t>
        </is>
      </c>
      <c r="E9" s="4" t="inlineStr">
        <is>
          <t>Customer ABN</t>
        </is>
      </c>
      <c r="F9" s="4" t="inlineStr">
        <is>
          <t>Customer Address</t>
        </is>
      </c>
      <c r="G9" s="4" t="inlineStr">
        <is>
          <t>Description</t>
        </is>
      </c>
      <c r="H9" s="4" t="inlineStr">
        <is>
          <t>Service/Product Type</t>
        </is>
      </c>
      <c r="I9" s="4" t="inlineStr">
        <is>
          <t>Qty</t>
        </is>
      </c>
      <c r="J9" s="4" t="inlineStr">
        <is>
          <t>Unit Price (AUD)</t>
        </is>
      </c>
      <c r="K9" s="4" t="inlineStr">
        <is>
          <t>Line Subtotal</t>
        </is>
      </c>
      <c r="L9" s="4" t="inlineStr">
        <is>
          <t>GST (10%)</t>
        </is>
      </c>
      <c r="M9" s="4" t="inlineStr">
        <is>
          <t>Line Total</t>
        </is>
      </c>
      <c r="N9" s="4" t="inlineStr">
        <is>
          <t>Amount Paid</t>
        </is>
      </c>
      <c r="O9" s="4" t="inlineStr">
        <is>
          <t>Payment Status</t>
        </is>
      </c>
    </row>
    <row r="10" ht="18" customHeight="1">
      <c r="A10" s="5" t="inlineStr">
        <is>
          <t>INV-001</t>
        </is>
      </c>
      <c r="B10" s="6" t="inlineStr">
        <is>
          <t>05/03/2026</t>
        </is>
      </c>
      <c r="C10" s="6" t="inlineStr">
        <is>
          <t>04/04/2026</t>
        </is>
      </c>
      <c r="D10" s="5" t="inlineStr">
        <is>
          <t>Jack Wilson</t>
        </is>
      </c>
      <c r="E10" s="5" t="inlineStr">
        <is>
          <t>47 832 100 221</t>
        </is>
      </c>
      <c r="F10" s="5" t="inlineStr">
        <is>
          <t>88 Pitt St, Sydney NSW 2000</t>
        </is>
      </c>
      <c r="G10" s="5" t="inlineStr">
        <is>
          <t>Graphic Design Services</t>
        </is>
      </c>
      <c r="H10" s="5" t="inlineStr">
        <is>
          <t>Creative Services</t>
        </is>
      </c>
      <c r="I10" s="7" t="n">
        <v>2</v>
      </c>
      <c r="J10" s="8" t="n">
        <v>850</v>
      </c>
      <c r="K10" s="8">
        <f>I10*J10</f>
        <v/>
      </c>
      <c r="L10" s="8">
        <f>IF(OR(B5="",E10=""),0,K10*0.1)</f>
        <v/>
      </c>
      <c r="M10" s="8">
        <f>K10+L10</f>
        <v/>
      </c>
      <c r="N10" s="9" t="n">
        <v>1870</v>
      </c>
      <c r="O10" s="7">
        <f>IF(N10&gt;=M10,"Paid",IF(TODAY()&gt;C10,"Overdue","Outstanding"))</f>
        <v/>
      </c>
    </row>
    <row r="11" ht="18" customHeight="1">
      <c r="A11" s="10" t="inlineStr">
        <is>
          <t>INV-002</t>
        </is>
      </c>
      <c r="B11" s="11" t="inlineStr">
        <is>
          <t>10/03/2026</t>
        </is>
      </c>
      <c r="C11" s="11" t="inlineStr">
        <is>
          <t>09/04/2026</t>
        </is>
      </c>
      <c r="D11" s="10" t="inlineStr">
        <is>
          <t>Olivia Brown</t>
        </is>
      </c>
      <c r="E11" s="10" t="inlineStr">
        <is>
          <t>63 714 882 340</t>
        </is>
      </c>
      <c r="F11" s="10" t="inlineStr">
        <is>
          <t>12 Collins St, Melbourne VIC 3000</t>
        </is>
      </c>
      <c r="G11" s="10" t="inlineStr">
        <is>
          <t>Website Hosting (Annual)</t>
        </is>
      </c>
      <c r="H11" s="10" t="inlineStr">
        <is>
          <t>IT Services</t>
        </is>
      </c>
      <c r="I11" s="12" t="n">
        <v>1</v>
      </c>
      <c r="J11" s="13" t="n">
        <v>1200</v>
      </c>
      <c r="K11" s="13">
        <f>I11*J11</f>
        <v/>
      </c>
      <c r="L11" s="13">
        <f>IF(OR(B5="",E11=""),0,K11*0.1)</f>
        <v/>
      </c>
      <c r="M11" s="13">
        <f>K11+L11</f>
        <v/>
      </c>
      <c r="N11" s="9" t="n">
        <v>0</v>
      </c>
      <c r="O11" s="12">
        <f>IF(N11&gt;=M11,"Paid",IF(TODAY()&gt;C11,"Overdue","Outstanding"))</f>
        <v/>
      </c>
    </row>
    <row r="12" ht="18" customHeight="1">
      <c r="A12" s="5" t="inlineStr">
        <is>
          <t>INV-003</t>
        </is>
      </c>
      <c r="B12" s="6" t="inlineStr">
        <is>
          <t>15/03/2026</t>
        </is>
      </c>
      <c r="C12" s="6" t="inlineStr">
        <is>
          <t>14/04/2026</t>
        </is>
      </c>
      <c r="D12" s="5" t="inlineStr">
        <is>
          <t>Liam Smith</t>
        </is>
      </c>
      <c r="E12" s="5" t="inlineStr">
        <is>
          <t>29 503 671 458</t>
        </is>
      </c>
      <c r="F12" s="5" t="inlineStr">
        <is>
          <t>55 Queen St, Brisbane QLD 4000</t>
        </is>
      </c>
      <c r="G12" s="5" t="inlineStr">
        <is>
          <t>Consulting Hours</t>
        </is>
      </c>
      <c r="H12" s="5" t="inlineStr">
        <is>
          <t>Consulting</t>
        </is>
      </c>
      <c r="I12" s="7" t="n">
        <v>8</v>
      </c>
      <c r="J12" s="8" t="n">
        <v>195</v>
      </c>
      <c r="K12" s="8">
        <f>I12*J12</f>
        <v/>
      </c>
      <c r="L12" s="8">
        <f>IF(OR(B5="",E12=""),0,K12*0.1)</f>
        <v/>
      </c>
      <c r="M12" s="8">
        <f>K12+L12</f>
        <v/>
      </c>
      <c r="N12" s="9" t="n">
        <v>1716</v>
      </c>
      <c r="O12" s="7">
        <f>IF(N12&gt;=M12,"Paid",IF(TODAY()&gt;C12,"Overdue","Outstanding"))</f>
        <v/>
      </c>
    </row>
    <row r="13" ht="18" customHeight="1">
      <c r="A13" s="10" t="inlineStr">
        <is>
          <t>INV-004</t>
        </is>
      </c>
      <c r="B13" s="11" t="inlineStr">
        <is>
          <t>18/03/2026</t>
        </is>
      </c>
      <c r="C13" s="11" t="inlineStr">
        <is>
          <t>17/04/2026</t>
        </is>
      </c>
      <c r="D13" s="10" t="inlineStr">
        <is>
          <t>Charlotte Davis</t>
        </is>
      </c>
      <c r="E13" s="10" t="inlineStr">
        <is>
          <t>82 267 943 115</t>
        </is>
      </c>
      <c r="F13" s="10" t="inlineStr">
        <is>
          <t>7 Hay St, Perth WA 6000</t>
        </is>
      </c>
      <c r="G13" s="10" t="inlineStr">
        <is>
          <t>Social Media Management</t>
        </is>
      </c>
      <c r="H13" s="10" t="inlineStr">
        <is>
          <t>Marketing</t>
        </is>
      </c>
      <c r="I13" s="12" t="n">
        <v>3</v>
      </c>
      <c r="J13" s="13" t="n">
        <v>650</v>
      </c>
      <c r="K13" s="13">
        <f>I13*J13</f>
        <v/>
      </c>
      <c r="L13" s="13">
        <f>IF(OR(B5="",E13=""),0,K13*0.1)</f>
        <v/>
      </c>
      <c r="M13" s="13">
        <f>K13+L13</f>
        <v/>
      </c>
      <c r="N13" s="9" t="n">
        <v>2145</v>
      </c>
      <c r="O13" s="12">
        <f>IF(N13&gt;=M13,"Paid",IF(TODAY()&gt;C13,"Overdue","Outstanding"))</f>
        <v/>
      </c>
    </row>
    <row r="14" ht="18" customHeight="1">
      <c r="A14" s="5" t="inlineStr">
        <is>
          <t>INV-005</t>
        </is>
      </c>
      <c r="B14" s="6" t="inlineStr">
        <is>
          <t>22/03/2026</t>
        </is>
      </c>
      <c r="C14" s="6" t="inlineStr">
        <is>
          <t>21/04/2026</t>
        </is>
      </c>
      <c r="D14" s="5" t="inlineStr">
        <is>
          <t>Noah Johnson</t>
        </is>
      </c>
      <c r="E14" s="5" t="inlineStr">
        <is>
          <t>55 381 204 679</t>
        </is>
      </c>
      <c r="F14" s="5" t="inlineStr">
        <is>
          <t>90 Rundle Mall, Adelaide SA 5000</t>
        </is>
      </c>
      <c r="G14" s="5" t="inlineStr">
        <is>
          <t>Copywriting Package</t>
        </is>
      </c>
      <c r="H14" s="5" t="inlineStr">
        <is>
          <t>Content Creation</t>
        </is>
      </c>
      <c r="I14" s="7" t="n">
        <v>1</v>
      </c>
      <c r="J14" s="8" t="n">
        <v>980</v>
      </c>
      <c r="K14" s="8">
        <f>I14*J14</f>
        <v/>
      </c>
      <c r="L14" s="8">
        <f>IF(OR(B5="",E14=""),0,K14*0.1)</f>
        <v/>
      </c>
      <c r="M14" s="8">
        <f>K14+L14</f>
        <v/>
      </c>
      <c r="N14" s="9" t="n">
        <v>1078</v>
      </c>
      <c r="O14" s="7">
        <f>IF(N14&gt;=M14,"Paid",IF(TODAY()&gt;C14,"Overdue","Outstanding"))</f>
        <v/>
      </c>
    </row>
    <row r="15" ht="18" customHeight="1">
      <c r="A15" s="10" t="inlineStr">
        <is>
          <t>INV-006</t>
        </is>
      </c>
      <c r="B15" s="11" t="inlineStr">
        <is>
          <t>25/03/2026</t>
        </is>
      </c>
      <c r="C15" s="11" t="inlineStr">
        <is>
          <t>24/04/2026</t>
        </is>
      </c>
      <c r="D15" s="10" t="inlineStr">
        <is>
          <t>Mia Taylor</t>
        </is>
      </c>
      <c r="E15" s="10" t="inlineStr">
        <is>
          <t>71 928 345 867</t>
        </is>
      </c>
      <c r="F15" s="10" t="inlineStr">
        <is>
          <t>18 Cavill Ave, Gold Coast QLD 4217</t>
        </is>
      </c>
      <c r="G15" s="10" t="inlineStr">
        <is>
          <t>SEO Audit Report</t>
        </is>
      </c>
      <c r="H15" s="10" t="inlineStr">
        <is>
          <t>Digital Marketing</t>
        </is>
      </c>
      <c r="I15" s="12" t="n">
        <v>1</v>
      </c>
      <c r="J15" s="13" t="n">
        <v>1450</v>
      </c>
      <c r="K15" s="13">
        <f>I15*J15</f>
        <v/>
      </c>
      <c r="L15" s="13">
        <f>IF(OR(B5="",E15=""),0,K15*0.1)</f>
        <v/>
      </c>
      <c r="M15" s="13">
        <f>K15+L15</f>
        <v/>
      </c>
      <c r="N15" s="9" t="n">
        <v>0</v>
      </c>
      <c r="O15" s="12">
        <f>IF(N15&gt;=M15,"Paid",IF(TODAY()&gt;C15,"Overdue","Outstanding"))</f>
        <v/>
      </c>
    </row>
    <row r="16" ht="18" customHeight="1">
      <c r="A16" s="5" t="inlineStr">
        <is>
          <t>INV-007</t>
        </is>
      </c>
      <c r="B16" s="6" t="inlineStr">
        <is>
          <t>01/04/2026</t>
        </is>
      </c>
      <c r="C16" s="6" t="inlineStr">
        <is>
          <t>01/05/2026</t>
        </is>
      </c>
      <c r="D16" s="5" t="inlineStr">
        <is>
          <t>Ethan Martin</t>
        </is>
      </c>
      <c r="E16" s="5" t="inlineStr">
        <is>
          <t>34 612 789 523</t>
        </is>
      </c>
      <c r="F16" s="5" t="inlineStr">
        <is>
          <t>5 London Cct, Canberra ACT 2600</t>
        </is>
      </c>
      <c r="G16" s="5" t="inlineStr">
        <is>
          <t>Photography (Half Day)</t>
        </is>
      </c>
      <c r="H16" s="5" t="inlineStr">
        <is>
          <t>Photography</t>
        </is>
      </c>
      <c r="I16" s="7" t="n">
        <v>1</v>
      </c>
      <c r="J16" s="8" t="n">
        <v>750</v>
      </c>
      <c r="K16" s="8">
        <f>I16*J16</f>
        <v/>
      </c>
      <c r="L16" s="8">
        <f>IF(OR(B5="",E16=""),0,K16*0.1)</f>
        <v/>
      </c>
      <c r="M16" s="8">
        <f>K16+L16</f>
        <v/>
      </c>
      <c r="N16" s="9" t="n">
        <v>825</v>
      </c>
      <c r="O16" s="7">
        <f>IF(N16&gt;=M16,"Paid",IF(TODAY()&gt;C16,"Overdue","Outstanding"))</f>
        <v/>
      </c>
    </row>
    <row r="17" ht="18" customHeight="1">
      <c r="A17" s="10" t="inlineStr">
        <is>
          <t>INV-008</t>
        </is>
      </c>
      <c r="B17" s="11" t="inlineStr">
        <is>
          <t>05/04/2026</t>
        </is>
      </c>
      <c r="C17" s="11" t="inlineStr">
        <is>
          <t>05/05/2026</t>
        </is>
      </c>
      <c r="D17" s="10" t="inlineStr">
        <is>
          <t>Ruby Anderson</t>
        </is>
      </c>
      <c r="E17" s="10" t="inlineStr">
        <is>
          <t>90 473 128 664</t>
        </is>
      </c>
      <c r="F17" s="10" t="inlineStr">
        <is>
          <t>22 Macquarie St, Hobart TAS 7000</t>
        </is>
      </c>
      <c r="G17" s="10" t="inlineStr">
        <is>
          <t>Bookkeeping Services</t>
        </is>
      </c>
      <c r="H17" s="10" t="inlineStr">
        <is>
          <t>Accounting</t>
        </is>
      </c>
      <c r="I17" s="12" t="n">
        <v>4</v>
      </c>
      <c r="J17" s="13" t="n">
        <v>120</v>
      </c>
      <c r="K17" s="13">
        <f>I17*J17</f>
        <v/>
      </c>
      <c r="L17" s="13">
        <f>IF(OR(B5="",E17=""),0,K17*0.1)</f>
        <v/>
      </c>
      <c r="M17" s="13">
        <f>K17+L17</f>
        <v/>
      </c>
      <c r="N17" s="9" t="n">
        <v>528</v>
      </c>
      <c r="O17" s="12">
        <f>IF(N17&gt;=M17,"Paid",IF(TODAY()&gt;C17,"Overdue","Outstanding"))</f>
        <v/>
      </c>
    </row>
    <row r="18" ht="18" customHeight="1">
      <c r="A18" s="5" t="inlineStr">
        <is>
          <t>INV-009</t>
        </is>
      </c>
      <c r="B18" s="6" t="inlineStr">
        <is>
          <t>10/04/2026</t>
        </is>
      </c>
      <c r="C18" s="6" t="inlineStr">
        <is>
          <t>10/05/2026</t>
        </is>
      </c>
      <c r="D18" s="5" t="inlineStr">
        <is>
          <t>Cooper Harris</t>
        </is>
      </c>
      <c r="E18" s="5" t="inlineStr">
        <is>
          <t>18 756 892 341</t>
        </is>
      </c>
      <c r="F18" s="5" t="inlineStr">
        <is>
          <t>30 Hunter St, Newcastle NSW 2300</t>
        </is>
      </c>
      <c r="G18" s="5" t="inlineStr">
        <is>
          <t>Training Workshop</t>
        </is>
      </c>
      <c r="H18" s="5" t="inlineStr">
        <is>
          <t>Training</t>
        </is>
      </c>
      <c r="I18" s="7" t="n">
        <v>5</v>
      </c>
      <c r="J18" s="8" t="n">
        <v>280</v>
      </c>
      <c r="K18" s="8">
        <f>I18*J18</f>
        <v/>
      </c>
      <c r="L18" s="8">
        <f>IF(OR(B5="",E18=""),0,K18*0.1)</f>
        <v/>
      </c>
      <c r="M18" s="8">
        <f>K18+L18</f>
        <v/>
      </c>
      <c r="N18" s="9" t="n">
        <v>1540</v>
      </c>
      <c r="O18" s="7">
        <f>IF(N18&gt;=M18,"Paid",IF(TODAY()&gt;C18,"Overdue","Outstanding"))</f>
        <v/>
      </c>
    </row>
    <row r="19"/>
    <row r="20">
      <c r="J20" s="14" t="inlineStr">
        <is>
          <t>Invoice Total ex GST:</t>
        </is>
      </c>
      <c r="K20" s="15">
        <f>SUM(K10:K18)</f>
        <v/>
      </c>
    </row>
    <row r="21">
      <c r="J21" s="14" t="inlineStr">
        <is>
          <t>Total GST Collected:</t>
        </is>
      </c>
      <c r="K21" s="16">
        <f>SUM(L10:L18)</f>
        <v/>
      </c>
    </row>
    <row r="22">
      <c r="J22" s="17" t="inlineStr">
        <is>
          <t>Invoice Total inc GST:</t>
        </is>
      </c>
      <c r="K22" s="18">
        <f>SUM(M10:M18)</f>
        <v/>
      </c>
    </row>
  </sheetData>
  <mergeCells count="1">
    <mergeCell ref="A1:Q2"/>
  </mergeCells>
  <conditionalFormatting sqref="O10:O18">
    <cfRule type="expression" priority="1" dxfId="0" stopIfTrue="1">
      <formula>O10="Overdue"</formula>
    </cfRule>
    <cfRule type="expression" priority="2" dxfId="1" stopIfTrue="1">
      <formula>O10="Paid"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16" customWidth="1" min="4" max="4"/>
    <col width="30" customWidth="1" min="5" max="5"/>
    <col width="16" customWidth="1" min="6" max="6"/>
    <col width="14" customWidth="1" min="7" max="7"/>
    <col width="16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INVOICE REGISTER — 2026 FINANCIAL YEAR</t>
        </is>
      </c>
    </row>
    <row r="2"/>
    <row r="3"/>
    <row r="4">
      <c r="A4" s="19" t="inlineStr">
        <is>
          <t>Total Invoices Issued:</t>
        </is>
      </c>
      <c r="B4" s="20">
        <f>COUNTA(A12:A20)</f>
        <v/>
      </c>
      <c r="G4" s="19" t="inlineStr">
        <is>
          <t>Average Invoice Value:</t>
        </is>
      </c>
      <c r="H4" s="21">
        <f>IFERROR(AVERAGE(H12:H20),0)</f>
        <v/>
      </c>
    </row>
    <row r="5">
      <c r="A5" s="19" t="inlineStr">
        <is>
          <t>Total Sales ex GST:</t>
        </is>
      </c>
      <c r="B5" s="21">
        <f>SUM(F12:F20)</f>
        <v/>
      </c>
      <c r="G5" s="19" t="inlineStr">
        <is>
          <t>Count Overdue:</t>
        </is>
      </c>
      <c r="H5" s="20">
        <f>COUNTIF(M12:M20,"Overdue")</f>
        <v/>
      </c>
    </row>
    <row r="6">
      <c r="A6" s="19" t="inlineStr">
        <is>
          <t>Total GST Collected:</t>
        </is>
      </c>
      <c r="B6" s="21">
        <f>SUM(G12:G20)</f>
        <v/>
      </c>
      <c r="G6" s="19" t="inlineStr">
        <is>
          <t>Count Paid:</t>
        </is>
      </c>
      <c r="H6" s="20">
        <f>COUNTIF(M12:M20,"Paid")</f>
        <v/>
      </c>
    </row>
    <row r="7">
      <c r="A7" s="19" t="inlineStr">
        <is>
          <t>Total Sales inc GST:</t>
        </is>
      </c>
      <c r="B7" s="21">
        <f>SUM(H12:H20)</f>
        <v/>
      </c>
      <c r="G7" s="19" t="inlineStr">
        <is>
          <t>Count Outstanding:</t>
        </is>
      </c>
      <c r="H7" s="20">
        <f>COUNTIF(M12:M20,"Outstanding")</f>
        <v/>
      </c>
    </row>
    <row r="8">
      <c r="A8" s="19" t="inlineStr">
        <is>
          <t>Total Payments Received:</t>
        </is>
      </c>
      <c r="B8" s="21">
        <f>SUM(I12:I20)</f>
        <v/>
      </c>
    </row>
    <row r="9">
      <c r="A9" s="19" t="inlineStr">
        <is>
          <t>Outstanding Balance:</t>
        </is>
      </c>
      <c r="B9" s="21">
        <f>SUM(J12:J20)</f>
        <v/>
      </c>
    </row>
    <row r="10"/>
    <row r="11" ht="32" customHeight="1">
      <c r="A11" s="4" t="inlineStr">
        <is>
          <t>Invoice No.</t>
        </is>
      </c>
      <c r="B11" s="4" t="inlineStr">
        <is>
          <t>Invoice Date</t>
        </is>
      </c>
      <c r="C11" s="4" t="inlineStr">
        <is>
          <t>Customer Name</t>
        </is>
      </c>
      <c r="D11" s="4" t="inlineStr">
        <is>
          <t>City</t>
        </is>
      </c>
      <c r="E11" s="4" t="inlineStr">
        <is>
          <t>Description</t>
        </is>
      </c>
      <c r="F11" s="4" t="inlineStr">
        <is>
          <t>Subtotal ex GST</t>
        </is>
      </c>
      <c r="G11" s="4" t="inlineStr">
        <is>
          <t>GST Collected</t>
        </is>
      </c>
      <c r="H11" s="4" t="inlineStr">
        <is>
          <t>Total inc GST</t>
        </is>
      </c>
      <c r="I11" s="4" t="inlineStr">
        <is>
          <t>Amount Paid</t>
        </is>
      </c>
      <c r="J11" s="4" t="inlineStr">
        <is>
          <t>Balance Due</t>
        </is>
      </c>
      <c r="K11" s="4" t="inlineStr">
        <is>
          <t>Due Date</t>
        </is>
      </c>
      <c r="L11" s="4" t="inlineStr">
        <is>
          <t>Days Overdue</t>
        </is>
      </c>
      <c r="M11" s="4" t="inlineStr">
        <is>
          <t>Status</t>
        </is>
      </c>
    </row>
    <row r="12">
      <c r="A12" s="22" t="inlineStr">
        <is>
          <t>INV-001</t>
        </is>
      </c>
      <c r="B12" s="23" t="inlineStr">
        <is>
          <t>05/03/2026</t>
        </is>
      </c>
      <c r="C12" s="22" t="inlineStr">
        <is>
          <t>Jack Wilson</t>
        </is>
      </c>
      <c r="D12" s="22" t="inlineStr">
        <is>
          <t>Sydney</t>
        </is>
      </c>
      <c r="E12" s="22" t="inlineStr">
        <is>
          <t>Graphic Design Services</t>
        </is>
      </c>
      <c r="F12" s="24" t="n">
        <v>1700</v>
      </c>
      <c r="G12" s="24" t="n">
        <v>170</v>
      </c>
      <c r="H12" s="24" t="n">
        <v>1870</v>
      </c>
      <c r="I12" s="24" t="n">
        <v>1870</v>
      </c>
      <c r="J12" s="24">
        <f>H12-I12</f>
        <v/>
      </c>
      <c r="K12" s="23" t="inlineStr">
        <is>
          <t>04/04/2026</t>
        </is>
      </c>
      <c r="L12" s="25">
        <f>IF(J12&gt;0,MAX(0,TODAY()-K12),0)</f>
        <v/>
      </c>
      <c r="M12" s="25">
        <f>IF(J12&lt;=0,"Paid",IF(TODAY()&gt;K12,"Overdue","Outstanding"))</f>
        <v/>
      </c>
    </row>
    <row r="13">
      <c r="A13" s="10" t="inlineStr">
        <is>
          <t>INV-002</t>
        </is>
      </c>
      <c r="B13" s="11" t="inlineStr">
        <is>
          <t>10/03/2026</t>
        </is>
      </c>
      <c r="C13" s="10" t="inlineStr">
        <is>
          <t>Olivia Brown</t>
        </is>
      </c>
      <c r="D13" s="10" t="inlineStr">
        <is>
          <t>Melbourne</t>
        </is>
      </c>
      <c r="E13" s="10" t="inlineStr">
        <is>
          <t>Website Hosting (Annual)</t>
        </is>
      </c>
      <c r="F13" s="13" t="n">
        <v>1200</v>
      </c>
      <c r="G13" s="13" t="n">
        <v>120</v>
      </c>
      <c r="H13" s="13" t="n">
        <v>1320</v>
      </c>
      <c r="I13" s="13" t="n">
        <v>0</v>
      </c>
      <c r="J13" s="13">
        <f>H13-I13</f>
        <v/>
      </c>
      <c r="K13" s="11" t="inlineStr">
        <is>
          <t>09/04/2026</t>
        </is>
      </c>
      <c r="L13" s="12">
        <f>IF(J13&gt;0,MAX(0,TODAY()-K13),0)</f>
        <v/>
      </c>
      <c r="M13" s="12">
        <f>IF(J13&lt;=0,"Paid",IF(TODAY()&gt;K13,"Overdue","Outstanding"))</f>
        <v/>
      </c>
    </row>
    <row r="14">
      <c r="A14" s="22" t="inlineStr">
        <is>
          <t>INV-003</t>
        </is>
      </c>
      <c r="B14" s="23" t="inlineStr">
        <is>
          <t>15/03/2026</t>
        </is>
      </c>
      <c r="C14" s="22" t="inlineStr">
        <is>
          <t>Liam Smith</t>
        </is>
      </c>
      <c r="D14" s="22" t="inlineStr">
        <is>
          <t>Brisbane</t>
        </is>
      </c>
      <c r="E14" s="22" t="inlineStr">
        <is>
          <t>Consulting Hours</t>
        </is>
      </c>
      <c r="F14" s="24" t="n">
        <v>1560</v>
      </c>
      <c r="G14" s="24" t="n">
        <v>156</v>
      </c>
      <c r="H14" s="24" t="n">
        <v>1716</v>
      </c>
      <c r="I14" s="24" t="n">
        <v>1716</v>
      </c>
      <c r="J14" s="24">
        <f>H14-I14</f>
        <v/>
      </c>
      <c r="K14" s="23" t="inlineStr">
        <is>
          <t>14/04/2026</t>
        </is>
      </c>
      <c r="L14" s="25">
        <f>IF(J14&gt;0,MAX(0,TODAY()-K14),0)</f>
        <v/>
      </c>
      <c r="M14" s="25">
        <f>IF(J14&lt;=0,"Paid",IF(TODAY()&gt;K14,"Overdue","Outstanding"))</f>
        <v/>
      </c>
    </row>
    <row r="15">
      <c r="A15" s="10" t="inlineStr">
        <is>
          <t>INV-004</t>
        </is>
      </c>
      <c r="B15" s="11" t="inlineStr">
        <is>
          <t>18/03/2026</t>
        </is>
      </c>
      <c r="C15" s="10" t="inlineStr">
        <is>
          <t>Charlotte Davis</t>
        </is>
      </c>
      <c r="D15" s="10" t="inlineStr">
        <is>
          <t>Perth</t>
        </is>
      </c>
      <c r="E15" s="10" t="inlineStr">
        <is>
          <t>Social Media Management</t>
        </is>
      </c>
      <c r="F15" s="13" t="n">
        <v>1950</v>
      </c>
      <c r="G15" s="13" t="n">
        <v>195</v>
      </c>
      <c r="H15" s="13" t="n">
        <v>2145</v>
      </c>
      <c r="I15" s="13" t="n">
        <v>2145</v>
      </c>
      <c r="J15" s="13">
        <f>H15-I15</f>
        <v/>
      </c>
      <c r="K15" s="11" t="inlineStr">
        <is>
          <t>17/04/2026</t>
        </is>
      </c>
      <c r="L15" s="12">
        <f>IF(J15&gt;0,MAX(0,TODAY()-K15),0)</f>
        <v/>
      </c>
      <c r="M15" s="12">
        <f>IF(J15&lt;=0,"Paid",IF(TODAY()&gt;K15,"Overdue","Outstanding"))</f>
        <v/>
      </c>
    </row>
    <row r="16">
      <c r="A16" s="22" t="inlineStr">
        <is>
          <t>INV-005</t>
        </is>
      </c>
      <c r="B16" s="23" t="inlineStr">
        <is>
          <t>22/03/2026</t>
        </is>
      </c>
      <c r="C16" s="22" t="inlineStr">
        <is>
          <t>Noah Johnson</t>
        </is>
      </c>
      <c r="D16" s="22" t="inlineStr">
        <is>
          <t>Adelaide</t>
        </is>
      </c>
      <c r="E16" s="22" t="inlineStr">
        <is>
          <t>Copywriting Package</t>
        </is>
      </c>
      <c r="F16" s="24" t="n">
        <v>980</v>
      </c>
      <c r="G16" s="24" t="n">
        <v>98</v>
      </c>
      <c r="H16" s="24" t="n">
        <v>1078</v>
      </c>
      <c r="I16" s="24" t="n">
        <v>1078</v>
      </c>
      <c r="J16" s="24">
        <f>H16-I16</f>
        <v/>
      </c>
      <c r="K16" s="23" t="inlineStr">
        <is>
          <t>21/04/2026</t>
        </is>
      </c>
      <c r="L16" s="25">
        <f>IF(J16&gt;0,MAX(0,TODAY()-K16),0)</f>
        <v/>
      </c>
      <c r="M16" s="25">
        <f>IF(J16&lt;=0,"Paid",IF(TODAY()&gt;K16,"Overdue","Outstanding"))</f>
        <v/>
      </c>
    </row>
    <row r="17">
      <c r="A17" s="10" t="inlineStr">
        <is>
          <t>INV-006</t>
        </is>
      </c>
      <c r="B17" s="11" t="inlineStr">
        <is>
          <t>25/03/2026</t>
        </is>
      </c>
      <c r="C17" s="10" t="inlineStr">
        <is>
          <t>Mia Taylor</t>
        </is>
      </c>
      <c r="D17" s="10" t="inlineStr">
        <is>
          <t>Gold Coast</t>
        </is>
      </c>
      <c r="E17" s="10" t="inlineStr">
        <is>
          <t>SEO Audit Report</t>
        </is>
      </c>
      <c r="F17" s="13" t="n">
        <v>1450</v>
      </c>
      <c r="G17" s="13" t="n">
        <v>145</v>
      </c>
      <c r="H17" s="13" t="n">
        <v>1595</v>
      </c>
      <c r="I17" s="13" t="n">
        <v>0</v>
      </c>
      <c r="J17" s="13">
        <f>H17-I17</f>
        <v/>
      </c>
      <c r="K17" s="11" t="inlineStr">
        <is>
          <t>24/04/2026</t>
        </is>
      </c>
      <c r="L17" s="12">
        <f>IF(J17&gt;0,MAX(0,TODAY()-K17),0)</f>
        <v/>
      </c>
      <c r="M17" s="12">
        <f>IF(J17&lt;=0,"Paid",IF(TODAY()&gt;K17,"Overdue","Outstanding"))</f>
        <v/>
      </c>
    </row>
    <row r="18">
      <c r="A18" s="22" t="inlineStr">
        <is>
          <t>INV-007</t>
        </is>
      </c>
      <c r="B18" s="23" t="inlineStr">
        <is>
          <t>01/04/2026</t>
        </is>
      </c>
      <c r="C18" s="22" t="inlineStr">
        <is>
          <t>Ethan Martin</t>
        </is>
      </c>
      <c r="D18" s="22" t="inlineStr">
        <is>
          <t>Canberra</t>
        </is>
      </c>
      <c r="E18" s="22" t="inlineStr">
        <is>
          <t>Photography (Half Day)</t>
        </is>
      </c>
      <c r="F18" s="24" t="n">
        <v>750</v>
      </c>
      <c r="G18" s="24" t="n">
        <v>75</v>
      </c>
      <c r="H18" s="24" t="n">
        <v>825</v>
      </c>
      <c r="I18" s="24" t="n">
        <v>825</v>
      </c>
      <c r="J18" s="24">
        <f>H18-I18</f>
        <v/>
      </c>
      <c r="K18" s="23" t="inlineStr">
        <is>
          <t>01/05/2026</t>
        </is>
      </c>
      <c r="L18" s="25">
        <f>IF(J18&gt;0,MAX(0,TODAY()-K18),0)</f>
        <v/>
      </c>
      <c r="M18" s="25">
        <f>IF(J18&lt;=0,"Paid",IF(TODAY()&gt;K18,"Overdue","Outstanding"))</f>
        <v/>
      </c>
    </row>
    <row r="19">
      <c r="A19" s="10" t="inlineStr">
        <is>
          <t>INV-008</t>
        </is>
      </c>
      <c r="B19" s="11" t="inlineStr">
        <is>
          <t>05/04/2026</t>
        </is>
      </c>
      <c r="C19" s="10" t="inlineStr">
        <is>
          <t>Ruby Anderson</t>
        </is>
      </c>
      <c r="D19" s="10" t="inlineStr">
        <is>
          <t>Hobart</t>
        </is>
      </c>
      <c r="E19" s="10" t="inlineStr">
        <is>
          <t>Bookkeeping Services</t>
        </is>
      </c>
      <c r="F19" s="13" t="n">
        <v>480</v>
      </c>
      <c r="G19" s="13" t="n">
        <v>48</v>
      </c>
      <c r="H19" s="13" t="n">
        <v>528</v>
      </c>
      <c r="I19" s="13" t="n">
        <v>528</v>
      </c>
      <c r="J19" s="13">
        <f>H19-I19</f>
        <v/>
      </c>
      <c r="K19" s="11" t="inlineStr">
        <is>
          <t>05/05/2026</t>
        </is>
      </c>
      <c r="L19" s="12">
        <f>IF(J19&gt;0,MAX(0,TODAY()-K19),0)</f>
        <v/>
      </c>
      <c r="M19" s="12">
        <f>IF(J19&lt;=0,"Paid",IF(TODAY()&gt;K19,"Overdue","Outstanding"))</f>
        <v/>
      </c>
    </row>
    <row r="20">
      <c r="A20" s="22" t="inlineStr">
        <is>
          <t>INV-009</t>
        </is>
      </c>
      <c r="B20" s="23" t="inlineStr">
        <is>
          <t>10/04/2026</t>
        </is>
      </c>
      <c r="C20" s="22" t="inlineStr">
        <is>
          <t>Cooper Harris</t>
        </is>
      </c>
      <c r="D20" s="22" t="inlineStr">
        <is>
          <t>Newcastle</t>
        </is>
      </c>
      <c r="E20" s="22" t="inlineStr">
        <is>
          <t>Training Workshop</t>
        </is>
      </c>
      <c r="F20" s="24" t="n">
        <v>1400</v>
      </c>
      <c r="G20" s="24" t="n">
        <v>140</v>
      </c>
      <c r="H20" s="24" t="n">
        <v>1540</v>
      </c>
      <c r="I20" s="24" t="n">
        <v>1540</v>
      </c>
      <c r="J20" s="24">
        <f>H20-I20</f>
        <v/>
      </c>
      <c r="K20" s="23" t="inlineStr">
        <is>
          <t>10/05/2026</t>
        </is>
      </c>
      <c r="L20" s="25">
        <f>IF(J20&gt;0,MAX(0,TODAY()-K20),0)</f>
        <v/>
      </c>
      <c r="M20" s="25">
        <f>IF(J20&lt;=0,"Paid",IF(TODAY()&gt;K20,"Overdue","Outstanding"))</f>
        <v/>
      </c>
    </row>
  </sheetData>
  <mergeCells count="1">
    <mergeCell ref="A1:M2"/>
  </mergeCells>
  <conditionalFormatting sqref="M12:M20">
    <cfRule type="expression" priority="1" dxfId="0" stopIfTrue="1">
      <formula>M12="Overdue"</formula>
    </cfRule>
    <cfRule type="expression" priority="2" dxfId="1" stopIfTrue="1">
      <formula>M12="Paid"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6" customWidth="1" min="9" max="9"/>
    <col width="14" customWidth="1" min="10" max="10"/>
  </cols>
  <sheetData>
    <row r="1">
      <c r="A1" s="1" t="inlineStr">
        <is>
          <t>GST SUMMARY — BAS OVERVIEW FY 2026–27</t>
        </is>
      </c>
    </row>
    <row r="2"/>
    <row r="3"/>
    <row r="4" ht="32" customHeight="1">
      <c r="A4" s="4" t="inlineStr">
        <is>
          <t>Quarter</t>
        </is>
      </c>
      <c r="B4" s="4" t="inlineStr">
        <is>
          <t>Period</t>
        </is>
      </c>
      <c r="C4" s="4" t="inlineStr">
        <is>
          <t>GST on Sales</t>
        </is>
      </c>
      <c r="D4" s="4" t="inlineStr">
        <is>
          <t>GST on Purchases</t>
        </is>
      </c>
      <c r="E4" s="4" t="inlineStr">
        <is>
          <t>Net GST Payable</t>
        </is>
      </c>
      <c r="F4" s="4" t="inlineStr">
        <is>
          <t>Total Sales ex GST</t>
        </is>
      </c>
      <c r="G4" s="4" t="inlineStr">
        <is>
          <t>Total Sales inc GST</t>
        </is>
      </c>
      <c r="H4" s="4" t="inlineStr">
        <is>
          <t>Avg Invoice Value</t>
        </is>
      </c>
      <c r="I4" s="4" t="inlineStr">
        <is>
          <t>No. of Invoices</t>
        </is>
      </c>
      <c r="J4" s="4" t="inlineStr">
        <is>
          <t>Overdue Count</t>
        </is>
      </c>
    </row>
    <row r="5">
      <c r="A5" s="26" t="inlineStr">
        <is>
          <t>Q1 FY2026-27</t>
        </is>
      </c>
      <c r="B5" s="25" t="inlineStr">
        <is>
          <t>Jul–Sep 2026</t>
        </is>
      </c>
      <c r="C5" s="9" t="n">
        <v>2640</v>
      </c>
      <c r="D5" s="9" t="n">
        <v>880</v>
      </c>
      <c r="E5" s="24">
        <f>C5-D5</f>
        <v/>
      </c>
      <c r="F5" s="24" t="n">
        <v>26400</v>
      </c>
      <c r="G5" s="24">
        <f>F5+C5</f>
        <v/>
      </c>
      <c r="H5" s="24">
        <f>IFERROR(G5/I5,0)</f>
        <v/>
      </c>
      <c r="I5" s="25" t="n">
        <v>14</v>
      </c>
      <c r="J5" s="25">
        <f>COUNTIF('Invoice Register'!M12:M20,"Overdue")</f>
        <v/>
      </c>
    </row>
    <row r="6">
      <c r="A6" s="27" t="inlineStr">
        <is>
          <t>Q2 FY2026-27</t>
        </is>
      </c>
      <c r="B6" s="12" t="inlineStr">
        <is>
          <t>Oct–Dec 2026</t>
        </is>
      </c>
      <c r="C6" s="9" t="n">
        <v>3120</v>
      </c>
      <c r="D6" s="9" t="n">
        <v>1050</v>
      </c>
      <c r="E6" s="13">
        <f>C6-D6</f>
        <v/>
      </c>
      <c r="F6" s="13" t="n">
        <v>31200</v>
      </c>
      <c r="G6" s="13">
        <f>F6+C6</f>
        <v/>
      </c>
      <c r="H6" s="13">
        <f>IFERROR(G6/I6,0)</f>
        <v/>
      </c>
      <c r="I6" s="12" t="n">
        <v>18</v>
      </c>
      <c r="J6" s="12">
        <f>COUNTIF('Invoice Register'!M12:M20,"Overdue")</f>
        <v/>
      </c>
    </row>
    <row r="7">
      <c r="A7" s="26" t="inlineStr">
        <is>
          <t>Q3 FY2026-27</t>
        </is>
      </c>
      <c r="B7" s="25" t="inlineStr">
        <is>
          <t>Jan–Mar 2027</t>
        </is>
      </c>
      <c r="C7" s="9" t="n">
        <v>2890</v>
      </c>
      <c r="D7" s="9" t="n">
        <v>960</v>
      </c>
      <c r="E7" s="24">
        <f>C7-D7</f>
        <v/>
      </c>
      <c r="F7" s="24" t="n">
        <v>28900</v>
      </c>
      <c r="G7" s="24">
        <f>F7+C7</f>
        <v/>
      </c>
      <c r="H7" s="24">
        <f>IFERROR(G7/I7,0)</f>
        <v/>
      </c>
      <c r="I7" s="25" t="n">
        <v>16</v>
      </c>
      <c r="J7" s="25">
        <f>COUNTIF('Invoice Register'!M12:M20,"Overdue")</f>
        <v/>
      </c>
    </row>
    <row r="8">
      <c r="A8" s="27" t="inlineStr">
        <is>
          <t>Q4 FY2026-27</t>
        </is>
      </c>
      <c r="B8" s="12" t="inlineStr">
        <is>
          <t>Apr–Jun 2027</t>
        </is>
      </c>
      <c r="C8" s="9" t="n">
        <v>3450</v>
      </c>
      <c r="D8" s="9" t="n">
        <v>1120</v>
      </c>
      <c r="E8" s="13">
        <f>C8-D8</f>
        <v/>
      </c>
      <c r="F8" s="13" t="n">
        <v>34500</v>
      </c>
      <c r="G8" s="13">
        <f>F8+C8</f>
        <v/>
      </c>
      <c r="H8" s="13">
        <f>IFERROR(G8/I8,0)</f>
        <v/>
      </c>
      <c r="I8" s="12" t="n">
        <v>19</v>
      </c>
      <c r="J8" s="12">
        <f>COUNTIF('Invoice Register'!M12:M20,"Overdue")</f>
        <v/>
      </c>
    </row>
    <row r="9">
      <c r="A9" s="4" t="inlineStr">
        <is>
          <t>FY TOTAL</t>
        </is>
      </c>
      <c r="B9" s="28" t="inlineStr">
        <is>
          <t>Jul 2026 – Jun 2027</t>
        </is>
      </c>
      <c r="C9" s="29">
        <f>SUM(C5:C8)</f>
        <v/>
      </c>
      <c r="D9" s="29">
        <f>SUM(D5:D8)</f>
        <v/>
      </c>
      <c r="E9" s="29">
        <f>SUM(E5:E8)</f>
        <v/>
      </c>
      <c r="F9" s="29">
        <f>SUM(F5:F8)</f>
        <v/>
      </c>
      <c r="G9" s="29">
        <f>SUM(G5:G8)</f>
        <v/>
      </c>
      <c r="H9" s="29">
        <f>SUM(H5:H8)</f>
        <v/>
      </c>
      <c r="I9" s="4">
        <f>SUM(I5:I8)</f>
        <v/>
      </c>
      <c r="J9" s="4">
        <f>SUM(J5:J8)</f>
        <v/>
      </c>
    </row>
  </sheetData>
  <mergeCells count="1">
    <mergeCell ref="A1:J2"/>
  </mergeCells>
  <conditionalFormatting sqref="E5:E8">
    <cfRule type="expression" priority="1" dxfId="2" stopIfTrue="1">
      <formula>E5&gt;0</formula>
    </cfRule>
    <cfRule type="expression" priority="2" dxfId="0" stopIfTrue="1">
      <formula>E5&lt;0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0" customHeight="1">
      <c r="A1" s="1" t="inlineStr">
        <is>
          <t>INSTRUCTIONS — TAX INVOICE GST TEMPLATE GUIDE</t>
        </is>
      </c>
    </row>
    <row r="2" ht="30" customHeight="1"/>
    <row r="3"/>
    <row r="4" ht="28" customHeight="1">
      <c r="A4" s="30" t="inlineStr">
        <is>
          <t>SHEET: Tax Invoice</t>
        </is>
      </c>
      <c r="B4" s="31" t="inlineStr"/>
    </row>
    <row r="5" ht="28" customHeight="1">
      <c r="A5" s="32" t="inlineStr">
        <is>
          <t>Invoice Details</t>
        </is>
      </c>
      <c r="B5" s="33" t="inlineStr">
        <is>
          <t>Enter the Invoice No., Invoice Date, and Due Date for each line item. Use DD/MM/YYYY date format (Australian standard).</t>
        </is>
      </c>
    </row>
    <row r="6" ht="28" customHeight="1">
      <c r="A6" s="32" t="inlineStr">
        <is>
          <t>Supplier Information</t>
        </is>
      </c>
      <c r="B6" s="33" t="inlineStr">
        <is>
          <t>Pre-filled at the top of the sheet. Update Supplier Business Name, ABN, and Address to match your registered business details.</t>
        </is>
      </c>
    </row>
    <row r="7" ht="28" customHeight="1">
      <c r="A7" s="32" t="inlineStr">
        <is>
          <t>Customer Details</t>
        </is>
      </c>
      <c r="B7" s="33" t="inlineStr">
        <is>
          <t>Enter the Customer Name, ABN, and Address for each invoice row. A valid ABN is required for GST to be applied.</t>
        </is>
      </c>
    </row>
    <row r="8" ht="28" customHeight="1">
      <c r="A8" s="32" t="inlineStr">
        <is>
          <t>Description &amp; Type</t>
        </is>
      </c>
      <c r="B8" s="33" t="inlineStr">
        <is>
          <t>Enter a clear description of the goods or services supplied and select the Service/Product Type.</t>
        </is>
      </c>
    </row>
    <row r="9" ht="28" customHeight="1">
      <c r="A9" s="32" t="inlineStr">
        <is>
          <t>Qty &amp; Unit Price</t>
        </is>
      </c>
      <c r="B9" s="33" t="inlineStr">
        <is>
          <t>Enter the quantity and per-unit price (excluding GST) in the yellow input cells. Formulas will auto-calculate subtotals.</t>
        </is>
      </c>
    </row>
    <row r="10" ht="28" customHeight="1">
      <c r="A10" s="32" t="inlineStr">
        <is>
          <t>Line Subtotal</t>
        </is>
      </c>
      <c r="B10" s="33" t="inlineStr">
        <is>
          <t>AUTO-CALCULATED: Qty × Unit Price. Do not overwrite this cell.</t>
        </is>
      </c>
    </row>
    <row r="11" ht="28" customHeight="1">
      <c r="A11" s="32" t="inlineStr">
        <is>
          <t>GST (10%)</t>
        </is>
      </c>
      <c r="B11" s="33" t="inlineStr">
        <is>
          <t>AUTO-CALCULATED: 10% of Line Subtotal, provided both Supplier ABN and Customer ABN are entered. If either ABN is blank, GST = $0.</t>
        </is>
      </c>
    </row>
    <row r="12" ht="28" customHeight="1">
      <c r="A12" s="32" t="inlineStr">
        <is>
          <t>Line Total</t>
        </is>
      </c>
      <c r="B12" s="33" t="inlineStr">
        <is>
          <t>AUTO-CALCULATED: Line Subtotal + GST. Do not overwrite.</t>
        </is>
      </c>
    </row>
    <row r="13" ht="28" customHeight="1">
      <c r="A13" s="32" t="inlineStr">
        <is>
          <t>Amount Paid</t>
        </is>
      </c>
      <c r="B13" s="33" t="inlineStr">
        <is>
          <t>Enter the amount received from the customer for this invoice line in the yellow input cell.</t>
        </is>
      </c>
    </row>
    <row r="14" ht="28" customHeight="1">
      <c r="A14" s="32" t="inlineStr">
        <is>
          <t>Payment Status</t>
        </is>
      </c>
      <c r="B14" s="33" t="inlineStr">
        <is>
          <t>AUTO-CALCULATED: Shows 'Paid', 'Overdue', or 'Outstanding' based on today's date and the amount paid.</t>
        </is>
      </c>
    </row>
    <row r="15"/>
    <row r="16" ht="28" customHeight="1">
      <c r="A16" s="30" t="inlineStr">
        <is>
          <t>SHEET: Invoice Register</t>
        </is>
      </c>
      <c r="B16" s="31" t="inlineStr"/>
    </row>
    <row r="17" ht="28" customHeight="1">
      <c r="A17" s="32" t="inlineStr">
        <is>
          <t>Purpose</t>
        </is>
      </c>
      <c r="B17" s="33" t="inlineStr">
        <is>
          <t>Tracks all invoices issued, payments received, outstanding balances, and GST collected across the period.</t>
        </is>
      </c>
    </row>
    <row r="18" ht="28" customHeight="1">
      <c r="A18" s="32" t="inlineStr">
        <is>
          <t>Balance Due</t>
        </is>
      </c>
      <c r="B18" s="33" t="inlineStr">
        <is>
          <t>AUTO-CALCULATED: Total inc GST minus Amount Paid. A balance of $0.00 or less = Paid.</t>
        </is>
      </c>
    </row>
    <row r="19" ht="28" customHeight="1">
      <c r="A19" s="32" t="inlineStr">
        <is>
          <t>Days Overdue</t>
        </is>
      </c>
      <c r="B19" s="33" t="inlineStr">
        <is>
          <t>AUTO-CALCULATED: If a balance is outstanding and today's date is past the Due Date, shows the number of days overdue.</t>
        </is>
      </c>
    </row>
    <row r="20" ht="28" customHeight="1">
      <c r="A20" s="32" t="inlineStr">
        <is>
          <t>Status Colours</t>
        </is>
      </c>
      <c r="B20" s="33" t="inlineStr">
        <is>
          <t>Red = Overdue (payment past due date). Green = Paid. White/standard = Outstanding (within payment terms).</t>
        </is>
      </c>
    </row>
    <row r="21" ht="28" customHeight="1">
      <c r="A21" s="32" t="inlineStr">
        <is>
          <t>Summary Section</t>
        </is>
      </c>
      <c r="B21" s="33" t="inlineStr">
        <is>
          <t>The top summary area automatically calculates total sales, GST collected, payments received, and count of invoices by status.</t>
        </is>
      </c>
    </row>
    <row r="22"/>
    <row r="23" ht="28" customHeight="1">
      <c r="A23" s="30" t="inlineStr">
        <is>
          <t>SHEET: GST Summary</t>
        </is>
      </c>
      <c r="B23" s="31" t="inlineStr"/>
    </row>
    <row r="24" ht="28" customHeight="1">
      <c r="A24" s="32" t="inlineStr">
        <is>
          <t>Purpose</t>
        </is>
      </c>
      <c r="B24" s="33" t="inlineStr">
        <is>
          <t>Provides a quarterly BAS-style GST overview for lodgement preparation. Use this to check your Net GST Payable/(Refundable) each quarter.</t>
        </is>
      </c>
    </row>
    <row r="25" ht="28" customHeight="1">
      <c r="A25" s="32" t="inlineStr">
        <is>
          <t>GST on Sales</t>
        </is>
      </c>
      <c r="B25" s="33" t="inlineStr">
        <is>
          <t>Enter the total GST collected from customers for the quarter (yellow input cell). Cross-reference with the Invoice Register.</t>
        </is>
      </c>
    </row>
    <row r="26" ht="28" customHeight="1">
      <c r="A26" s="32" t="inlineStr">
        <is>
          <t>GST on Purchases</t>
        </is>
      </c>
      <c r="B26" s="33" t="inlineStr">
        <is>
          <t>Enter GST paid on business expenses for the quarter (yellow input cell). This reduces your Net GST Payable.</t>
        </is>
      </c>
    </row>
    <row r="27" ht="28" customHeight="1">
      <c r="A27" s="32" t="inlineStr">
        <is>
          <t>Net GST Payable</t>
        </is>
      </c>
      <c r="B27" s="33" t="inlineStr">
        <is>
          <t>AUTO-CALCULATED: GST on Sales − GST on Purchases. Positive = amount payable to the ATO. Negative = refund.</t>
        </is>
      </c>
    </row>
    <row r="28" ht="28" customHeight="1">
      <c r="A28" s="32" t="inlineStr">
        <is>
          <t>Financial Year</t>
        </is>
      </c>
      <c r="B28" s="33" t="inlineStr">
        <is>
          <t>The Australian financial year runs 1 July to 30 June. BAS is typically lodged quarterly or monthly depending on your registration.</t>
        </is>
      </c>
    </row>
    <row r="29"/>
    <row r="30" ht="28" customHeight="1">
      <c r="A30" s="30" t="inlineStr">
        <is>
          <t>GST RULES REMINDER</t>
        </is>
      </c>
      <c r="B30" s="31" t="inlineStr"/>
    </row>
    <row r="31" ht="28" customHeight="1">
      <c r="A31" s="32" t="inlineStr">
        <is>
          <t>10% GST Rule</t>
        </is>
      </c>
      <c r="B31" s="33" t="inlineStr">
        <is>
          <t>GST of 10% applies to most goods and services sold in Australia by registered businesses with an ABN. Some items are GST-free (e.g. basic food, medical, education).</t>
        </is>
      </c>
    </row>
    <row r="32" ht="28" customHeight="1">
      <c r="A32" s="32" t="inlineStr">
        <is>
          <t>ABN Requirement</t>
        </is>
      </c>
      <c r="B32" s="33" t="inlineStr">
        <is>
          <t>A tax invoice must include your ABN. For invoices over $1,000, it must also include the customer's ABN to claim GST credits.</t>
        </is>
      </c>
    </row>
    <row r="33" ht="28" customHeight="1">
      <c r="A33" s="32" t="inlineStr">
        <is>
          <t>Tax Invoice Threshold</t>
        </is>
      </c>
      <c r="B33" s="33" t="inlineStr">
        <is>
          <t>Invoices over $82.50 (inc GST) must be issued as a Tax Invoice to allow the recipient to claim GST input tax credits.</t>
        </is>
      </c>
    </row>
    <row r="34" ht="28" customHeight="1">
      <c r="A34" s="32" t="inlineStr">
        <is>
          <t>PAYG &amp; Super</t>
        </is>
      </c>
      <c r="B34" s="33" t="inlineStr">
        <is>
          <t>Remember to account for PAYG withholding and superannuation (currently 11.5%) separately to GST obligations.</t>
        </is>
      </c>
    </row>
    <row r="35" ht="28" customHeight="1">
      <c r="A35" s="32" t="inlineStr">
        <is>
          <t>Do Not Overwrite Formulas</t>
        </is>
      </c>
      <c r="B35" s="33" t="inlineStr">
        <is>
          <t>Cells with grey or auto-calculated values contain formulas. Only enter data in yellow (pale) highlighted cells.</t>
        </is>
      </c>
    </row>
    <row r="36" ht="28" customHeight="1">
      <c r="A36" s="32" t="inlineStr">
        <is>
          <t>Support</t>
        </is>
      </c>
      <c r="B36" s="33" t="inlineStr">
        <is>
          <t>For GST and BAS assistance, visit the ATO website: www.ato.gov.au or contact your registered tax agent.</t>
        </is>
      </c>
    </row>
  </sheetData>
  <mergeCells count="1">
    <mergeCell ref="A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2026-06-18T11:56:44Z</dcterms:created>
  <dcterms:modified xmlns:dcterms="http://purl.org/dc/terms/" xmlns:xsi="http://www.w3.org/2001/XMLSchema-instance" xsi:type="dcterms:W3CDTF">2026-06-18T11:56:44Z</dcterms:modified>
</cp:coreProperties>
</file>