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_TempPie" sheetId="3" state="visible" r:id="rId3"/>
    <sheet xmlns:r="http://schemas.openxmlformats.org/officeDocument/2006/relationships" name="Sample Data &amp; Setup" sheetId="4" state="visible" r:id="rId4"/>
    <sheet xmlns:r="http://schemas.openxmlformats.org/officeDocument/2006/relationships" name="Instruc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i val="1"/>
      <color rgb="0064748B"/>
      <sz val="10"/>
    </font>
    <font>
      <name val="Calibri"/>
      <b val="1"/>
      <sz val="12"/>
    </font>
    <font>
      <name val="Calibri"/>
      <b val="1"/>
      <color rgb="00006A4E"/>
      <sz val="12"/>
    </font>
    <font>
      <name val="Calibri"/>
      <b val="1"/>
      <color rgb="00FFFFFF"/>
      <sz val="13"/>
    </font>
    <font>
      <name val="Calibri"/>
      <b val="1"/>
      <sz val="11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006A4E"/>
      </patternFill>
    </fill>
    <fill>
      <patternFill patternType="solid">
        <fgColor rgb="0014B8A6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1" fillId="6" borderId="1" applyAlignment="1" pivotButton="0" quotePrefix="0" xfId="0">
      <alignment horizontal="right" vertical="center"/>
    </xf>
    <xf numFmtId="165" fontId="1" fillId="6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/>
    </xf>
    <xf numFmtId="0" fontId="1" fillId="8" borderId="1" applyAlignment="1" pivotButton="0" quotePrefix="0" xfId="0">
      <alignment horizontal="left" vertical="center"/>
    </xf>
    <xf numFmtId="165" fontId="5" fillId="9" borderId="1" applyAlignment="1" pivotButton="0" quotePrefix="0" xfId="0">
      <alignment horizontal="right" vertical="center"/>
    </xf>
    <xf numFmtId="1" fontId="5" fillId="9" borderId="1" applyAlignment="1" pivotButton="0" quotePrefix="0" xfId="0">
      <alignment horizontal="right" vertical="center"/>
    </xf>
    <xf numFmtId="0" fontId="7" fillId="7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2" fillId="9" borderId="1" applyAlignment="1" pivotButton="0" quotePrefix="0" xfId="0">
      <alignment horizontal="left" vertical="center"/>
    </xf>
    <xf numFmtId="0" fontId="0" fillId="8" borderId="1" pivotButton="0" quotePrefix="0" xfId="0"/>
    <xf numFmtId="0" fontId="8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  <xf numFmtId="0" fontId="0" fillId="5" borderId="0" pivotButton="0" quotePrefix="0" xfId="0"/>
    <xf numFmtId="164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5" fontId="1" fillId="6" borderId="1" applyAlignment="1" pivotButton="0" quotePrefix="0" xfId="0">
      <alignment horizontal="right" vertical="center"/>
    </xf>
    <xf numFmtId="165" fontId="5" fillId="9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16A34A"/>
        <sz val="11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Cash In vs Cash Out by Transaction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Flow'!G1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'Cash Flow'!$B$2:$B$11</f>
            </numRef>
          </cat>
          <val>
            <numRef>
              <f>'Cash Flow'!$G$2:$G$11</f>
            </numRef>
          </val>
        </ser>
        <ser>
          <idx val="1"/>
          <order val="1"/>
          <tx>
            <strRef>
              <f>'Cash Flow'!H1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'Cash Flow'!$B$2:$B$11</f>
            </numRef>
          </cat>
          <val>
            <numRef>
              <f>'Cash Flow'!$H$2:$H$11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Transaction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Split by Trade Type</a:t>
            </a:r>
          </a:p>
        </rich>
      </tx>
    </title>
    <plotArea>
      <pieChart>
        <varyColors val="1"/>
        <ser>
          <idx val="0"/>
          <order val="0"/>
          <tx>
            <strRef>
              <f>'_TempPie'!B1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'_TempPie'!$A$2:$A$9</f>
            </numRef>
          </cat>
          <val>
            <numRef>
              <f>'_TempPie'!$B$2:$B$9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Cash Flow Trend</a:t>
            </a:r>
          </a:p>
        </rich>
      </tx>
    </title>
    <plotArea>
      <lineChart>
        <grouping val="standard"/>
        <ser>
          <idx val="0"/>
          <order val="0"/>
          <tx>
            <strRef>
              <f>'Cash Flow'!K1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'Cash Flow'!$B$2:$B$11</f>
            </numRef>
          </cat>
          <val>
            <numRef>
              <f>'Cash Flow'!$K$2:$K$11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Transaction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Cash Flow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9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31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4" customWidth="1" min="4" max="4"/>
    <col width="14" customWidth="1" min="5" max="5"/>
    <col width="28" customWidth="1" min="6" max="6"/>
    <col width="14" customWidth="1" min="7" max="7"/>
    <col width="14" customWidth="1" min="8" max="8"/>
    <col width="16" customWidth="1" min="9" max="9"/>
    <col width="18" customWidth="1" min="10" max="10"/>
    <col width="16" customWidth="1" min="11" max="11"/>
    <col width="16" customWidth="1" min="12" max="12"/>
    <col width="28" customWidth="1" min="13" max="13"/>
  </cols>
  <sheetData>
    <row r="1" ht="32" customHeight="1">
      <c r="A1" s="1" t="inlineStr">
        <is>
          <t>Date</t>
        </is>
      </c>
      <c r="B1" s="1" t="inlineStr">
        <is>
          <t>Job / Invoice No.</t>
        </is>
      </c>
      <c r="C1" s="1" t="inlineStr">
        <is>
          <t>Customer / Site</t>
        </is>
      </c>
      <c r="D1" s="1" t="inlineStr">
        <is>
          <t>City</t>
        </is>
      </c>
      <c r="E1" s="1" t="inlineStr">
        <is>
          <t>Trade Type</t>
        </is>
      </c>
      <c r="F1" s="1" t="inlineStr">
        <is>
          <t>Description</t>
        </is>
      </c>
      <c r="G1" s="1" t="inlineStr">
        <is>
          <t>Cash In ($)</t>
        </is>
      </c>
      <c r="H1" s="1" t="inlineStr">
        <is>
          <t>Cash Out ($)</t>
        </is>
      </c>
      <c r="I1" s="1" t="inlineStr">
        <is>
          <t>GST on Income ($)</t>
        </is>
      </c>
      <c r="J1" s="1" t="inlineStr">
        <is>
          <t>GST on Expenses ($)</t>
        </is>
      </c>
      <c r="K1" s="1" t="inlineStr">
        <is>
          <t>Net Cash Flow ($)</t>
        </is>
      </c>
      <c r="L1" s="1" t="inlineStr">
        <is>
          <t>Payment Status</t>
        </is>
      </c>
      <c r="M1" s="1" t="inlineStr">
        <is>
          <t>Notes</t>
        </is>
      </c>
    </row>
    <row r="2">
      <c r="A2" s="33" t="n">
        <v>46024</v>
      </c>
      <c r="B2" s="3" t="inlineStr">
        <is>
          <t>INV-1001</t>
        </is>
      </c>
      <c r="C2" s="3" t="inlineStr">
        <is>
          <t>Jack Wilson</t>
        </is>
      </c>
      <c r="D2" s="3" t="inlineStr">
        <is>
          <t>Sydney</t>
        </is>
      </c>
      <c r="E2" s="3" t="inlineStr">
        <is>
          <t>Plumbing</t>
        </is>
      </c>
      <c r="F2" s="3" t="inlineStr">
        <is>
          <t>Emergency tap repair</t>
        </is>
      </c>
      <c r="G2" s="34" t="n">
        <v>385</v>
      </c>
      <c r="H2" s="34" t="n">
        <v>42</v>
      </c>
      <c r="I2" s="35">
        <f>IF(G2&gt;0,G2/11,0)</f>
        <v/>
      </c>
      <c r="J2" s="35">
        <f>IF(H2&gt;0,H2/11,0)</f>
        <v/>
      </c>
      <c r="K2" s="35">
        <f>G2-H2</f>
        <v/>
      </c>
      <c r="L2" s="6" t="inlineStr">
        <is>
          <t>Paid</t>
        </is>
      </c>
      <c r="M2" s="7" t="inlineStr">
        <is>
          <t>Urgent callout</t>
        </is>
      </c>
    </row>
    <row r="3">
      <c r="A3" s="36" t="n">
        <v>46027</v>
      </c>
      <c r="B3" s="9" t="inlineStr">
        <is>
          <t>INV-1002</t>
        </is>
      </c>
      <c r="C3" s="9" t="inlineStr">
        <is>
          <t>Olivia Brown</t>
        </is>
      </c>
      <c r="D3" s="9" t="inlineStr">
        <is>
          <t>Melbourne</t>
        </is>
      </c>
      <c r="E3" s="9" t="inlineStr">
        <is>
          <t>Electrical</t>
        </is>
      </c>
      <c r="F3" s="9" t="inlineStr">
        <is>
          <t>Switchboard upgrade deposit</t>
        </is>
      </c>
      <c r="G3" s="34" t="n">
        <v>1650</v>
      </c>
      <c r="H3" s="34" t="n">
        <v>220</v>
      </c>
      <c r="I3" s="37">
        <f>IF(G3&gt;0,G3/11,0)</f>
        <v/>
      </c>
      <c r="J3" s="37">
        <f>IF(H3&gt;0,H3/11,0)</f>
        <v/>
      </c>
      <c r="K3" s="37">
        <f>G3-H3</f>
        <v/>
      </c>
      <c r="L3" s="6" t="inlineStr">
        <is>
          <t>Part Paid</t>
        </is>
      </c>
      <c r="M3" s="7" t="inlineStr">
        <is>
          <t>50% deposit received</t>
        </is>
      </c>
    </row>
    <row r="4">
      <c r="A4" s="33" t="n">
        <v>46030</v>
      </c>
      <c r="B4" s="3" t="inlineStr">
        <is>
          <t>INV-1003</t>
        </is>
      </c>
      <c r="C4" s="3" t="inlineStr">
        <is>
          <t>Liam Thompson</t>
        </is>
      </c>
      <c r="D4" s="3" t="inlineStr">
        <is>
          <t>Brisbane</t>
        </is>
      </c>
      <c r="E4" s="3" t="inlineStr">
        <is>
          <t>Carpentry</t>
        </is>
      </c>
      <c r="F4" s="3" t="inlineStr">
        <is>
          <t>Deck framing materials</t>
        </is>
      </c>
      <c r="G4" s="34" t="n">
        <v>0</v>
      </c>
      <c r="H4" s="34" t="n">
        <v>780</v>
      </c>
      <c r="I4" s="35">
        <f>IF(G4&gt;0,G4/11,0)</f>
        <v/>
      </c>
      <c r="J4" s="35">
        <f>IF(H4&gt;0,H4/11,0)</f>
        <v/>
      </c>
      <c r="K4" s="35">
        <f>G4-H4</f>
        <v/>
      </c>
      <c r="L4" s="6" t="inlineStr">
        <is>
          <t>Unpaid</t>
        </is>
      </c>
      <c r="M4" s="7" t="inlineStr">
        <is>
          <t>Materials purchased, invoice pending</t>
        </is>
      </c>
    </row>
    <row r="5">
      <c r="A5" s="36" t="n">
        <v>46034</v>
      </c>
      <c r="B5" s="9" t="inlineStr">
        <is>
          <t>INV-1004</t>
        </is>
      </c>
      <c r="C5" s="9" t="inlineStr">
        <is>
          <t>Charlotte Harris</t>
        </is>
      </c>
      <c r="D5" s="9" t="inlineStr">
        <is>
          <t>Perth</t>
        </is>
      </c>
      <c r="E5" s="9" t="inlineStr">
        <is>
          <t>Painting</t>
        </is>
      </c>
      <c r="F5" s="9" t="inlineStr">
        <is>
          <t>Interior repaint</t>
        </is>
      </c>
      <c r="G5" s="34" t="n">
        <v>2200</v>
      </c>
      <c r="H5" s="34" t="n">
        <v>310</v>
      </c>
      <c r="I5" s="37">
        <f>IF(G5&gt;0,G5/11,0)</f>
        <v/>
      </c>
      <c r="J5" s="37">
        <f>IF(H5&gt;0,H5/11,0)</f>
        <v/>
      </c>
      <c r="K5" s="37">
        <f>G5-H5</f>
        <v/>
      </c>
      <c r="L5" s="6" t="inlineStr">
        <is>
          <t>Paid</t>
        </is>
      </c>
      <c r="M5" s="7" t="inlineStr">
        <is>
          <t>Full payment received</t>
        </is>
      </c>
    </row>
    <row r="6">
      <c r="A6" s="33" t="n">
        <v>46038</v>
      </c>
      <c r="B6" s="3" t="inlineStr">
        <is>
          <t>INV-1005</t>
        </is>
      </c>
      <c r="C6" s="3" t="inlineStr">
        <is>
          <t>Noah Martin</t>
        </is>
      </c>
      <c r="D6" s="3" t="inlineStr">
        <is>
          <t>Adelaide</t>
        </is>
      </c>
      <c r="E6" s="3" t="inlineStr">
        <is>
          <t>Roofing</t>
        </is>
      </c>
      <c r="F6" s="3" t="inlineStr">
        <is>
          <t>Roof leak repair</t>
        </is>
      </c>
      <c r="G6" s="34" t="n">
        <v>980</v>
      </c>
      <c r="H6" s="34" t="n">
        <v>145</v>
      </c>
      <c r="I6" s="35">
        <f>IF(G6&gt;0,G6/11,0)</f>
        <v/>
      </c>
      <c r="J6" s="35">
        <f>IF(H6&gt;0,H6/11,0)</f>
        <v/>
      </c>
      <c r="K6" s="35">
        <f>G6-H6</f>
        <v/>
      </c>
      <c r="L6" s="6" t="inlineStr">
        <is>
          <t>Paid</t>
        </is>
      </c>
      <c r="M6" s="7" t="inlineStr">
        <is>
          <t>Insurance job</t>
        </is>
      </c>
    </row>
    <row r="7">
      <c r="A7" s="36" t="n">
        <v>46042</v>
      </c>
      <c r="B7" s="9" t="inlineStr">
        <is>
          <t>INV-1006</t>
        </is>
      </c>
      <c r="C7" s="9" t="inlineStr">
        <is>
          <t>Mia Anderson</t>
        </is>
      </c>
      <c r="D7" s="9" t="inlineStr">
        <is>
          <t>Gold Coast</t>
        </is>
      </c>
      <c r="E7" s="9" t="inlineStr">
        <is>
          <t>Landscaping</t>
        </is>
      </c>
      <c r="F7" s="9" t="inlineStr">
        <is>
          <t>Garden clean-up</t>
        </is>
      </c>
      <c r="G7" s="34" t="n">
        <v>620</v>
      </c>
      <c r="H7" s="34" t="n">
        <v>95</v>
      </c>
      <c r="I7" s="37">
        <f>IF(G7&gt;0,G7/11,0)</f>
        <v/>
      </c>
      <c r="J7" s="37">
        <f>IF(H7&gt;0,H7/11,0)</f>
        <v/>
      </c>
      <c r="K7" s="37">
        <f>G7-H7</f>
        <v/>
      </c>
      <c r="L7" s="6" t="inlineStr">
        <is>
          <t>Unpaid</t>
        </is>
      </c>
      <c r="M7" s="7" t="inlineStr">
        <is>
          <t>Invoice sent 20/01/2026</t>
        </is>
      </c>
    </row>
    <row r="8">
      <c r="A8" s="33" t="n">
        <v>46046</v>
      </c>
      <c r="B8" s="3" t="inlineStr">
        <is>
          <t>INV-1007</t>
        </is>
      </c>
      <c r="C8" s="3" t="inlineStr">
        <is>
          <t>Ethan White</t>
        </is>
      </c>
      <c r="D8" s="3" t="inlineStr">
        <is>
          <t>Newcastle</t>
        </is>
      </c>
      <c r="E8" s="3" t="inlineStr">
        <is>
          <t>Tiling</t>
        </is>
      </c>
      <c r="F8" s="3" t="inlineStr">
        <is>
          <t>Bathroom tiling labour</t>
        </is>
      </c>
      <c r="G8" s="34" t="n">
        <v>1420</v>
      </c>
      <c r="H8" s="34" t="n">
        <v>260</v>
      </c>
      <c r="I8" s="35">
        <f>IF(G8&gt;0,G8/11,0)</f>
        <v/>
      </c>
      <c r="J8" s="35">
        <f>IF(H8&gt;0,H8/11,0)</f>
        <v/>
      </c>
      <c r="K8" s="35">
        <f>G8-H8</f>
        <v/>
      </c>
      <c r="L8" s="6" t="inlineStr">
        <is>
          <t>Part Paid</t>
        </is>
      </c>
      <c r="M8" s="7" t="inlineStr">
        <is>
          <t>Balance due on completion</t>
        </is>
      </c>
    </row>
    <row r="9">
      <c r="A9" s="36" t="n">
        <v>46050</v>
      </c>
      <c r="B9" s="9" t="inlineStr">
        <is>
          <t>INV-1008</t>
        </is>
      </c>
      <c r="C9" s="9" t="inlineStr">
        <is>
          <t>Ruby Taylor</t>
        </is>
      </c>
      <c r="D9" s="9" t="inlineStr">
        <is>
          <t>Canberra</t>
        </is>
      </c>
      <c r="E9" s="9" t="inlineStr">
        <is>
          <t>Handyman</t>
        </is>
      </c>
      <c r="F9" s="9" t="inlineStr">
        <is>
          <t>Rental property maintenance</t>
        </is>
      </c>
      <c r="G9" s="34" t="n">
        <v>540</v>
      </c>
      <c r="H9" s="34" t="n">
        <v>88</v>
      </c>
      <c r="I9" s="37">
        <f>IF(G9&gt;0,G9/11,0)</f>
        <v/>
      </c>
      <c r="J9" s="37">
        <f>IF(H9&gt;0,H9/11,0)</f>
        <v/>
      </c>
      <c r="K9" s="37">
        <f>G9-H9</f>
        <v/>
      </c>
      <c r="L9" s="6" t="inlineStr">
        <is>
          <t>Paid</t>
        </is>
      </c>
      <c r="M9" s="7" t="inlineStr">
        <is>
          <t>Property manager client</t>
        </is>
      </c>
    </row>
    <row r="10">
      <c r="A10" s="33" t="n">
        <v>46055</v>
      </c>
      <c r="B10" s="3" t="inlineStr">
        <is>
          <t>INV-1009</t>
        </is>
      </c>
      <c r="C10" s="3" t="inlineStr">
        <is>
          <t>Cooper Lee</t>
        </is>
      </c>
      <c r="D10" s="3" t="inlineStr">
        <is>
          <t>Hobart</t>
        </is>
      </c>
      <c r="E10" s="3" t="inlineStr">
        <is>
          <t>Electrical</t>
        </is>
      </c>
      <c r="F10" s="3" t="inlineStr">
        <is>
          <t>Fan installation</t>
        </is>
      </c>
      <c r="G10" s="34" t="n">
        <v>330</v>
      </c>
      <c r="H10" s="34" t="n">
        <v>55</v>
      </c>
      <c r="I10" s="35">
        <f>IF(G10&gt;0,G10/11,0)</f>
        <v/>
      </c>
      <c r="J10" s="35">
        <f>IF(H10&gt;0,H10/11,0)</f>
        <v/>
      </c>
      <c r="K10" s="35">
        <f>G10-H10</f>
        <v/>
      </c>
      <c r="L10" s="6" t="inlineStr">
        <is>
          <t>Paid</t>
        </is>
      </c>
      <c r="M10" s="7" t="inlineStr">
        <is>
          <t>Residential job</t>
        </is>
      </c>
    </row>
    <row r="11">
      <c r="A11" s="36" t="n">
        <v>46059</v>
      </c>
      <c r="B11" s="9" t="inlineStr">
        <is>
          <t>INV-1010</t>
        </is>
      </c>
      <c r="C11" s="9" t="inlineStr">
        <is>
          <t>Isla Clark</t>
        </is>
      </c>
      <c r="D11" s="9" t="inlineStr">
        <is>
          <t>Wollongong</t>
        </is>
      </c>
      <c r="E11" s="9" t="inlineStr">
        <is>
          <t>Plumbing</t>
        </is>
      </c>
      <c r="F11" s="9" t="inlineStr">
        <is>
          <t>Hot water unit service</t>
        </is>
      </c>
      <c r="G11" s="34" t="n">
        <v>1100</v>
      </c>
      <c r="H11" s="34" t="n">
        <v>190</v>
      </c>
      <c r="I11" s="37">
        <f>IF(G11&gt;0,G11/11,0)</f>
        <v/>
      </c>
      <c r="J11" s="37">
        <f>IF(H11&gt;0,H11/11,0)</f>
        <v/>
      </c>
      <c r="K11" s="37">
        <f>G11-H11</f>
        <v/>
      </c>
      <c r="L11" s="6" t="inlineStr">
        <is>
          <t>Unpaid</t>
        </is>
      </c>
      <c r="M11" s="7" t="inlineStr">
        <is>
          <t>Parts on order</t>
        </is>
      </c>
    </row>
    <row r="12" ht="24" customHeight="1">
      <c r="A12" s="11" t="n"/>
      <c r="B12" s="11" t="n"/>
      <c r="C12" s="11" t="n"/>
      <c r="D12" s="11" t="n"/>
      <c r="E12" s="11" t="n"/>
      <c r="F12" s="12" t="inlineStr">
        <is>
          <t>TOTALS</t>
        </is>
      </c>
      <c r="G12" s="38">
        <f>SUM(G2:G11)</f>
        <v/>
      </c>
      <c r="H12" s="38">
        <f>SUM(H2:H11)</f>
        <v/>
      </c>
      <c r="I12" s="38">
        <f>SUM(I2:I11)</f>
        <v/>
      </c>
      <c r="J12" s="38">
        <f>SUM(J2:J11)</f>
        <v/>
      </c>
      <c r="K12" s="38">
        <f>SUM(K2:K11)</f>
        <v/>
      </c>
      <c r="L12" s="11" t="n"/>
      <c r="M12" s="11" t="n"/>
    </row>
  </sheetData>
  <conditionalFormatting sqref="K2:K11">
    <cfRule type="expression" priority="1" dxfId="0" stopIfTrue="0">
      <formula>K2&gt;0</formula>
    </cfRule>
    <cfRule type="expression" priority="2" dxfId="1" stopIfTrue="0">
      <formula>K2&lt;0</formula>
    </cfRule>
  </conditionalFormatting>
  <dataValidations count="2">
    <dataValidation sqref="E2:E50" showErrorMessage="1" showInputMessage="1" allowBlank="1" errorTitle="Invalid Trade Type" error="Please select a valid trade type." type="list">
      <formula1>"Plumbing,Electrical,Carpentry,Painting,Roofing,Tiling,Landscaping,Handyman"</formula1>
    </dataValidation>
    <dataValidation sqref="L2:L50" showErrorMessage="1" showInputMessage="1" allowBlank="1" errorTitle="Invalid Status" error="Please select Paid, Unpaid, or Part Paid." type="list">
      <formula1>"Paid,Unpaid,Part Paid"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20" customWidth="1" min="3" max="3"/>
    <col width="5" customWidth="1" min="4" max="4"/>
    <col width="30" customWidth="1" min="5" max="5"/>
    <col width="20" customWidth="1" min="6" max="6"/>
    <col width="5" customWidth="1" min="7" max="7"/>
  </cols>
  <sheetData>
    <row r="1" ht="36" customHeight="1">
      <c r="A1" s="14" t="inlineStr">
        <is>
          <t>Tradie Cash Flow — Summary Dashboard</t>
        </is>
      </c>
      <c r="B1" s="15" t="n"/>
      <c r="C1" s="15" t="n"/>
      <c r="D1" s="15" t="n"/>
      <c r="E1" s="15" t="n"/>
      <c r="F1" s="15" t="n"/>
      <c r="G1" s="16" t="n"/>
    </row>
    <row r="2" ht="20" customHeight="1">
      <c r="A2" s="17" t="inlineStr">
        <is>
          <t>For period: January–February 2026  |  GST Rate: 10%  |  Super Rate: 11.5%</t>
        </is>
      </c>
    </row>
    <row r="3">
      <c r="B3" s="18" t="inlineStr">
        <is>
          <t>Key Performance Indicators</t>
        </is>
      </c>
      <c r="E3" s="18" t="inlineStr">
        <is>
          <t>GST &amp; Compliance</t>
        </is>
      </c>
    </row>
    <row r="4" ht="26" customHeight="1">
      <c r="B4" s="19" t="inlineStr">
        <is>
          <t>Total Cash In</t>
        </is>
      </c>
      <c r="C4" s="39">
        <f>'Cash Flow'!G12</f>
        <v/>
      </c>
      <c r="E4" s="19" t="inlineStr">
        <is>
          <t>Unpaid Invoices (count)</t>
        </is>
      </c>
      <c r="F4" s="21">
        <f>COUNTIF('Cash Flow'!L2:L11,"Unpaid")</f>
        <v/>
      </c>
    </row>
    <row r="5" ht="26" customHeight="1">
      <c r="B5" s="19" t="inlineStr">
        <is>
          <t>Total Cash Out</t>
        </is>
      </c>
      <c r="C5" s="39">
        <f>'Cash Flow'!H12</f>
        <v/>
      </c>
      <c r="E5" s="19" t="inlineStr">
        <is>
          <t>GST Collected</t>
        </is>
      </c>
      <c r="F5" s="39">
        <f>'Cash Flow'!I12</f>
        <v/>
      </c>
    </row>
    <row r="6" ht="26" customHeight="1">
      <c r="B6" s="19" t="inlineStr">
        <is>
          <t>Net Cash Position</t>
        </is>
      </c>
      <c r="C6" s="39">
        <f>'Cash Flow'!K12</f>
        <v/>
      </c>
      <c r="E6" s="19" t="inlineStr">
        <is>
          <t>GST Paid</t>
        </is>
      </c>
      <c r="F6" s="39">
        <f>'Cash Flow'!J12</f>
        <v/>
      </c>
    </row>
    <row r="7" ht="26" customHeight="1">
      <c r="B7" s="19" t="inlineStr">
        <is>
          <t>Avg. Weekly Net Cash Flow</t>
        </is>
      </c>
      <c r="C7" s="39">
        <f>AVERAGE('Cash Flow'!K2:K11)</f>
        <v/>
      </c>
      <c r="E7" s="19" t="inlineStr">
        <is>
          <t>Est. BAS Liability</t>
        </is>
      </c>
      <c r="F7" s="39">
        <f>'Cash Flow'!I12-'Cash Flow'!J12</f>
        <v/>
      </c>
    </row>
  </sheetData>
  <mergeCells count="2">
    <mergeCell ref="A1:G1"/>
    <mergeCell ref="A2:G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Trade Type</t>
        </is>
      </c>
      <c r="B1" t="inlineStr">
        <is>
          <t>Total Income</t>
        </is>
      </c>
    </row>
    <row r="2">
      <c r="A2" t="inlineStr">
        <is>
          <t>Plumbing</t>
        </is>
      </c>
      <c r="B2" t="n">
        <v>1485</v>
      </c>
    </row>
    <row r="3">
      <c r="A3" t="inlineStr">
        <is>
          <t>Electrical</t>
        </is>
      </c>
      <c r="B3" t="n">
        <v>1980</v>
      </c>
    </row>
    <row r="4">
      <c r="A4" t="inlineStr">
        <is>
          <t>Carpentry</t>
        </is>
      </c>
      <c r="B4" t="n">
        <v>0</v>
      </c>
    </row>
    <row r="5">
      <c r="A5" t="inlineStr">
        <is>
          <t>Painting</t>
        </is>
      </c>
      <c r="B5" t="n">
        <v>2200</v>
      </c>
    </row>
    <row r="6">
      <c r="A6" t="inlineStr">
        <is>
          <t>Roofing</t>
        </is>
      </c>
      <c r="B6" t="n">
        <v>980</v>
      </c>
    </row>
    <row r="7">
      <c r="A7" t="inlineStr">
        <is>
          <t>Landscaping</t>
        </is>
      </c>
      <c r="B7" t="n">
        <v>620</v>
      </c>
    </row>
    <row r="8">
      <c r="A8" t="inlineStr">
        <is>
          <t>Tiling</t>
        </is>
      </c>
      <c r="B8" t="n">
        <v>1420</v>
      </c>
    </row>
    <row r="9">
      <c r="A9" t="inlineStr">
        <is>
          <t>Handyman</t>
        </is>
      </c>
      <c r="B9" t="n">
        <v>540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4" customWidth="1" min="4" max="4"/>
    <col width="40" customWidth="1" min="5" max="5"/>
  </cols>
  <sheetData>
    <row r="1" ht="32" customHeight="1">
      <c r="A1" s="22" t="inlineStr">
        <is>
          <t>Sample Data &amp; Setup — Reference Lists and Assumptions</t>
        </is>
      </c>
      <c r="B1" s="15" t="n"/>
      <c r="C1" s="15" t="n"/>
      <c r="D1" s="15" t="n"/>
      <c r="E1" s="16" t="n"/>
    </row>
    <row r="2" ht="26" customHeight="1">
      <c r="A2" s="1" t="inlineStr">
        <is>
          <t>Trade Type</t>
        </is>
      </c>
      <c r="B2" s="1" t="inlineStr">
        <is>
          <t>Payment Status</t>
        </is>
      </c>
      <c r="C2" s="1" t="inlineStr">
        <is>
          <t>GST Rate</t>
        </is>
      </c>
      <c r="D2" s="1" t="inlineStr">
        <is>
          <t>Super Rate</t>
        </is>
      </c>
      <c r="E2" s="1" t="inlineStr">
        <is>
          <t>Notes / Assumptions</t>
        </is>
      </c>
    </row>
    <row r="3" ht="20" customHeight="1">
      <c r="A3" s="9" t="inlineStr">
        <is>
          <t>Plumbing</t>
        </is>
      </c>
      <c r="B3" s="9" t="inlineStr">
        <is>
          <t>Paid</t>
        </is>
      </c>
      <c r="C3" s="23" t="inlineStr">
        <is>
          <t>10%</t>
        </is>
      </c>
      <c r="D3" s="23" t="inlineStr">
        <is>
          <t>11.5%</t>
        </is>
      </c>
      <c r="E3" s="9" t="inlineStr">
        <is>
          <t>GST rate applies to all taxable supplies under Australian GST law.</t>
        </is>
      </c>
    </row>
    <row r="4" ht="20" customHeight="1">
      <c r="A4" s="3" t="inlineStr">
        <is>
          <t>Electrical</t>
        </is>
      </c>
      <c r="B4" s="3" t="inlineStr">
        <is>
          <t>Unpaid</t>
        </is>
      </c>
      <c r="C4" s="24" t="inlineStr">
        <is>
          <t>10%</t>
        </is>
      </c>
      <c r="D4" s="24" t="inlineStr">
        <is>
          <t>11.5%</t>
        </is>
      </c>
      <c r="E4" s="3" t="inlineStr">
        <is>
          <t>Super rate: 11.5% of ordinary time earnings (2026 rate).</t>
        </is>
      </c>
    </row>
    <row r="5" ht="20" customHeight="1">
      <c r="A5" s="9" t="inlineStr">
        <is>
          <t>Carpentry</t>
        </is>
      </c>
      <c r="B5" s="9" t="inlineStr">
        <is>
          <t>Part Paid</t>
        </is>
      </c>
      <c r="C5" s="23" t="inlineStr">
        <is>
          <t>10%</t>
        </is>
      </c>
      <c r="D5" s="23" t="inlineStr">
        <is>
          <t>11.5%</t>
        </is>
      </c>
      <c r="E5" s="9" t="inlineStr">
        <is>
          <t>BAS must be lodged quarterly or monthly with the ATO.</t>
        </is>
      </c>
    </row>
    <row r="6" ht="20" customHeight="1">
      <c r="A6" s="3" t="inlineStr">
        <is>
          <t>Painting</t>
        </is>
      </c>
      <c r="B6" s="3" t="inlineStr"/>
      <c r="C6" s="24" t="inlineStr">
        <is>
          <t>10%</t>
        </is>
      </c>
      <c r="D6" s="24" t="inlineStr">
        <is>
          <t>11.5%</t>
        </is>
      </c>
      <c r="E6" s="3" t="inlineStr">
        <is>
          <t>GST on Income = Cash In / 11 (inclusive calculation).</t>
        </is>
      </c>
    </row>
    <row r="7" ht="20" customHeight="1">
      <c r="A7" s="9" t="inlineStr">
        <is>
          <t>Roofing</t>
        </is>
      </c>
      <c r="B7" s="9" t="inlineStr"/>
      <c r="C7" s="23" t="inlineStr">
        <is>
          <t>10%</t>
        </is>
      </c>
      <c r="D7" s="23" t="inlineStr">
        <is>
          <t>11.5%</t>
        </is>
      </c>
      <c r="E7" s="9" t="inlineStr">
        <is>
          <t>GST on Expenses = Cash Out / 11 (where GST applies).</t>
        </is>
      </c>
    </row>
    <row r="8" ht="20" customHeight="1">
      <c r="A8" s="3" t="inlineStr">
        <is>
          <t>Tiling</t>
        </is>
      </c>
      <c r="B8" s="3" t="inlineStr"/>
      <c r="C8" s="24" t="inlineStr">
        <is>
          <t>10%</t>
        </is>
      </c>
      <c r="D8" s="24" t="inlineStr">
        <is>
          <t>11.5%</t>
        </is>
      </c>
      <c r="E8" s="3" t="inlineStr">
        <is>
          <t>Net BAS Liability = GST Collected minus GST Paid.</t>
        </is>
      </c>
    </row>
    <row r="9" ht="20" customHeight="1">
      <c r="A9" s="9" t="inlineStr">
        <is>
          <t>Landscaping</t>
        </is>
      </c>
      <c r="B9" s="9" t="inlineStr"/>
      <c r="C9" s="23" t="inlineStr">
        <is>
          <t>10%</t>
        </is>
      </c>
      <c r="D9" s="23" t="inlineStr">
        <is>
          <t>11.5%</t>
        </is>
      </c>
      <c r="E9" s="9" t="inlineStr">
        <is>
          <t>Ensure ABN is quoted on all invoices over $82.50 (inc. GST).</t>
        </is>
      </c>
    </row>
    <row r="10" ht="20" customHeight="1">
      <c r="A10" s="3" t="inlineStr">
        <is>
          <t>Handyman</t>
        </is>
      </c>
      <c r="B10" s="3" t="inlineStr"/>
      <c r="C10" s="24" t="inlineStr">
        <is>
          <t>10%</t>
        </is>
      </c>
      <c r="D10" s="24" t="inlineStr">
        <is>
          <t>11.5%</t>
        </is>
      </c>
      <c r="E10" s="3" t="inlineStr">
        <is>
          <t>Keep records for 5 years as required by the ATO.</t>
        </is>
      </c>
    </row>
    <row r="11"/>
    <row r="12" ht="24" customHeight="1">
      <c r="A12" s="25" t="inlineStr">
        <is>
          <t>Key Assumptions &amp; Reminders</t>
        </is>
      </c>
    </row>
    <row r="13" ht="20" customHeight="1">
      <c r="A13" s="26" t="inlineStr">
        <is>
          <t>Register for GST if annual turnover exceeds $75,000 (ATO threshold).</t>
        </is>
      </c>
      <c r="B13" s="15" t="n"/>
      <c r="C13" s="15" t="n"/>
      <c r="D13" s="15" t="n"/>
      <c r="E13" s="16" t="n"/>
    </row>
    <row r="14" ht="20" customHeight="1">
      <c r="A14" s="26" t="inlineStr">
        <is>
          <t>PAYG withholding must be reported on your BAS if you have employees.</t>
        </is>
      </c>
      <c r="B14" s="15" t="n"/>
      <c r="C14" s="15" t="n"/>
      <c r="D14" s="15" t="n"/>
      <c r="E14" s="16" t="n"/>
    </row>
    <row r="15" ht="20" customHeight="1">
      <c r="A15" s="26" t="inlineStr">
        <is>
          <t>Superannuation contributions are due quarterly (28 days after quarter end).</t>
        </is>
      </c>
      <c r="B15" s="15" t="n"/>
      <c r="C15" s="15" t="n"/>
      <c r="D15" s="15" t="n"/>
      <c r="E15" s="16" t="n"/>
    </row>
    <row r="16" ht="20" customHeight="1">
      <c r="A16" s="26" t="inlineStr">
        <is>
          <t>Keep all receipts and invoices as supporting documentation.</t>
        </is>
      </c>
      <c r="B16" s="15" t="n"/>
      <c r="C16" s="15" t="n"/>
      <c r="D16" s="15" t="n"/>
      <c r="E16" s="16" t="n"/>
    </row>
    <row r="17" ht="20" customHeight="1">
      <c r="A17" s="26" t="inlineStr">
        <is>
          <t>Consider using accounting software (e.g., Xero, MYOB) for reconciliation.</t>
        </is>
      </c>
      <c r="B17" s="15" t="n"/>
      <c r="C17" s="15" t="n"/>
      <c r="D17" s="15" t="n"/>
      <c r="E17" s="16" t="n"/>
    </row>
  </sheetData>
  <mergeCells count="6">
    <mergeCell ref="A1:E1"/>
    <mergeCell ref="A13:E13"/>
    <mergeCell ref="A14:E14"/>
    <mergeCell ref="A15:E15"/>
    <mergeCell ref="A16:E16"/>
    <mergeCell ref="A17:E1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  <col width="5" customWidth="1" min="4" max="4"/>
  </cols>
  <sheetData>
    <row r="1" ht="36" customHeight="1">
      <c r="A1" s="14" t="inlineStr">
        <is>
          <t>Instructions — Tradie Cash Flow Workbook</t>
        </is>
      </c>
      <c r="B1" s="15" t="n"/>
      <c r="C1" s="15" t="n"/>
      <c r="D1" s="16" t="n"/>
    </row>
    <row r="2"/>
    <row r="3" ht="22" customHeight="1">
      <c r="B3" s="19" t="inlineStr">
        <is>
          <t>SHEET: Cash Flow</t>
        </is>
      </c>
      <c r="C3" s="27" t="inlineStr"/>
    </row>
    <row r="4" ht="22" customHeight="1">
      <c r="B4" s="28" t="inlineStr">
        <is>
          <t>Date</t>
        </is>
      </c>
      <c r="C4" s="29" t="inlineStr">
        <is>
          <t>Enter the job date in DD/MM/YYYY format. Use Australian date format throughout.</t>
        </is>
      </c>
    </row>
    <row r="5" ht="22" customHeight="1">
      <c r="B5" s="30" t="inlineStr">
        <is>
          <t>Job / Invoice No.</t>
        </is>
      </c>
      <c r="C5" s="31" t="inlineStr">
        <is>
          <t>Your invoice or job reference number (e.g., INV-1001). Use a consistent numbering system.</t>
        </is>
      </c>
    </row>
    <row r="6" ht="22" customHeight="1">
      <c r="B6" s="28" t="inlineStr">
        <is>
          <t>Customer / Site</t>
        </is>
      </c>
      <c r="C6" s="29" t="inlineStr">
        <is>
          <t>Customer name or site address for the job.</t>
        </is>
      </c>
    </row>
    <row r="7" ht="22" customHeight="1">
      <c r="B7" s="30" t="inlineStr">
        <is>
          <t>City</t>
        </is>
      </c>
      <c r="C7" s="31" t="inlineStr">
        <is>
          <t>City or suburb where the work was performed.</t>
        </is>
      </c>
    </row>
    <row r="8" ht="22" customHeight="1">
      <c r="B8" s="28" t="inlineStr">
        <is>
          <t>Trade Type</t>
        </is>
      </c>
      <c r="C8" s="29" t="inlineStr">
        <is>
          <t>Select from the dropdown: Plumbing, Electrical, Carpentry, etc.</t>
        </is>
      </c>
    </row>
    <row r="9" ht="22" customHeight="1">
      <c r="B9" s="30" t="inlineStr">
        <is>
          <t>Description</t>
        </is>
      </c>
      <c r="C9" s="31" t="inlineStr">
        <is>
          <t>Brief description of the work or purchase.</t>
        </is>
      </c>
    </row>
    <row r="10" ht="22" customHeight="1">
      <c r="B10" s="28" t="inlineStr">
        <is>
          <t>Cash In ($)</t>
        </is>
      </c>
      <c r="C10" s="29" t="inlineStr">
        <is>
          <t>Amount received (inc. GST if applicable). Input cell — yellow background.</t>
        </is>
      </c>
    </row>
    <row r="11" ht="22" customHeight="1">
      <c r="B11" s="30" t="inlineStr">
        <is>
          <t>Cash Out ($)</t>
        </is>
      </c>
      <c r="C11" s="31" t="inlineStr">
        <is>
          <t>Amount spent on materials, subcontractors, etc. (inc. GST). Input cell.</t>
        </is>
      </c>
    </row>
    <row r="12" ht="22" customHeight="1">
      <c r="B12" s="28" t="inlineStr">
        <is>
          <t>GST on Income ($)</t>
        </is>
      </c>
      <c r="C12" s="29" t="inlineStr">
        <is>
          <t>Auto-calculated: Cash In / 11. This is the GST component of your income.</t>
        </is>
      </c>
    </row>
    <row r="13" ht="22" customHeight="1">
      <c r="B13" s="30" t="inlineStr">
        <is>
          <t>GST on Expenses ($)</t>
        </is>
      </c>
      <c r="C13" s="31" t="inlineStr">
        <is>
          <t>Auto-calculated: Cash Out / 11. This is the GST component of your expenses.</t>
        </is>
      </c>
    </row>
    <row r="14" ht="22" customHeight="1">
      <c r="B14" s="28" t="inlineStr">
        <is>
          <t>Net Cash Flow ($)</t>
        </is>
      </c>
      <c r="C14" s="29" t="inlineStr">
        <is>
          <t>Auto-calculated: Cash In minus Cash Out. Green = positive, Red = negative.</t>
        </is>
      </c>
    </row>
    <row r="15" ht="22" customHeight="1">
      <c r="B15" s="30" t="inlineStr">
        <is>
          <t>Payment Status</t>
        </is>
      </c>
      <c r="C15" s="31" t="inlineStr">
        <is>
          <t>Select Paid, Unpaid, or Part Paid from the dropdown.</t>
        </is>
      </c>
    </row>
    <row r="16" ht="22" customHeight="1">
      <c r="B16" s="28" t="inlineStr">
        <is>
          <t>Notes</t>
        </is>
      </c>
      <c r="C16" s="29" t="inlineStr">
        <is>
          <t>Any relevant notes, e.g., job number, follow-up required.</t>
        </is>
      </c>
    </row>
    <row r="17" ht="22" customHeight="1">
      <c r="A17" s="32" t="n"/>
      <c r="B17" s="32" t="n"/>
      <c r="C17" s="32" t="n"/>
      <c r="D17" s="32" t="n"/>
    </row>
    <row r="18" ht="22" customHeight="1">
      <c r="B18" s="19" t="inlineStr">
        <is>
          <t>SHEET: Summary Dashboard</t>
        </is>
      </c>
      <c r="C18" s="27" t="inlineStr"/>
    </row>
    <row r="19" ht="22" customHeight="1">
      <c r="B19" s="30" t="inlineStr">
        <is>
          <t>KPI Section</t>
        </is>
      </c>
      <c r="C19" s="31" t="inlineStr">
        <is>
          <t>Shows totals for Cash In, Cash Out, Net Position, GST Collected/Paid, and BAS Liability.</t>
        </is>
      </c>
    </row>
    <row r="20" ht="22" customHeight="1">
      <c r="B20" s="28" t="inlineStr">
        <is>
          <t>Column Chart</t>
        </is>
      </c>
      <c r="C20" s="29" t="inlineStr">
        <is>
          <t>Visual comparison of Cash In vs Cash Out across all transactions.</t>
        </is>
      </c>
    </row>
    <row r="21" ht="22" customHeight="1">
      <c r="B21" s="30" t="inlineStr">
        <is>
          <t>Pie Chart</t>
        </is>
      </c>
      <c r="C21" s="31" t="inlineStr">
        <is>
          <t>Breakdown of total income by trade type.</t>
        </is>
      </c>
    </row>
    <row r="22" ht="22" customHeight="1">
      <c r="B22" s="28" t="inlineStr">
        <is>
          <t>Line Chart</t>
        </is>
      </c>
      <c r="C22" s="29" t="inlineStr">
        <is>
          <t>Trend of net cash flow across transactions — useful for spotting slow periods.</t>
        </is>
      </c>
    </row>
    <row r="23" ht="22" customHeight="1">
      <c r="A23" s="32" t="n"/>
      <c r="B23" s="32" t="n"/>
      <c r="C23" s="32" t="n"/>
      <c r="D23" s="32" t="n"/>
    </row>
    <row r="24" ht="22" customHeight="1">
      <c r="B24" s="19" t="inlineStr">
        <is>
          <t>SHEET: Sample Data &amp; Setup</t>
        </is>
      </c>
      <c r="C24" s="27" t="inlineStr"/>
    </row>
    <row r="25" ht="22" customHeight="1">
      <c r="B25" s="30" t="inlineStr">
        <is>
          <t>Trade Type List</t>
        </is>
      </c>
      <c r="C25" s="31" t="inlineStr">
        <is>
          <t>Reference list used by the dropdown in the Cash Flow sheet.</t>
        </is>
      </c>
    </row>
    <row r="26" ht="22" customHeight="1">
      <c r="B26" s="28" t="inlineStr">
        <is>
          <t>Payment Status List</t>
        </is>
      </c>
      <c r="C26" s="29" t="inlineStr">
        <is>
          <t>Reference list: Paid, Unpaid, Part Paid.</t>
        </is>
      </c>
    </row>
    <row r="27" ht="22" customHeight="1">
      <c r="B27" s="30" t="inlineStr">
        <is>
          <t>GST Rate</t>
        </is>
      </c>
      <c r="C27" s="31" t="inlineStr">
        <is>
          <t>10% — current Australian GST rate. Used in GST formula (divide by 11).</t>
        </is>
      </c>
    </row>
    <row r="28" ht="22" customHeight="1">
      <c r="B28" s="28" t="inlineStr">
        <is>
          <t>Super Rate</t>
        </is>
      </c>
      <c r="C28" s="29" t="inlineStr">
        <is>
          <t>11.5% — current superannuation guarantee rate for 2026.</t>
        </is>
      </c>
    </row>
    <row r="29" ht="22" customHeight="1">
      <c r="B29" s="30" t="inlineStr">
        <is>
          <t>Assumptions</t>
        </is>
      </c>
      <c r="C29" s="31" t="inlineStr">
        <is>
          <t>Key reminders about GST registration, BAS lodgement, and record-keeping obligations.</t>
        </is>
      </c>
    </row>
    <row r="30" ht="22" customHeight="1">
      <c r="A30" s="32" t="n"/>
      <c r="B30" s="32" t="n"/>
      <c r="C30" s="32" t="n"/>
      <c r="D30" s="32" t="n"/>
    </row>
    <row r="31" ht="22" customHeight="1">
      <c r="B31" s="19" t="inlineStr">
        <is>
          <t>GENERAL TIPS</t>
        </is>
      </c>
      <c r="C31" s="27" t="inlineStr"/>
    </row>
    <row r="32" ht="22" customHeight="1">
      <c r="B32" s="28" t="inlineStr">
        <is>
          <t>ABN</t>
        </is>
      </c>
      <c r="C32" s="29" t="inlineStr">
        <is>
          <t>Always quote your ABN on invoices. Clients may withhold 47% (top marginal rate) if not provided.</t>
        </is>
      </c>
    </row>
    <row r="33" ht="22" customHeight="1">
      <c r="B33" s="30" t="inlineStr">
        <is>
          <t>BAS Lodgement</t>
        </is>
      </c>
      <c r="C33" s="31" t="inlineStr">
        <is>
          <t>Lodge your BAS quarterly via MyGov or through your tax agent.</t>
        </is>
      </c>
    </row>
    <row r="34" ht="22" customHeight="1">
      <c r="B34" s="28" t="inlineStr">
        <is>
          <t>Record Keeping</t>
        </is>
      </c>
      <c r="C34" s="29" t="inlineStr">
        <is>
          <t>The ATO requires records to be kept for a minimum of 5 years.</t>
        </is>
      </c>
    </row>
    <row r="35" ht="22" customHeight="1">
      <c r="B35" s="30" t="inlineStr">
        <is>
          <t>Currency</t>
        </is>
      </c>
      <c r="C35" s="31" t="inlineStr">
        <is>
          <t>All amounts are in Australian Dollars (AUD). Format: $#,##0.00.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2026-06-18T12:27:19Z</dcterms:created>
  <dcterms:modified xmlns:dcterms="http://purl.org/dc/terms/" xmlns:xsi="http://www.w3.org/2001/XMLSchema-instance" xsi:type="dcterms:W3CDTF">2026-06-18T12:27:19Z</dcterms:modified>
</cp:coreProperties>
</file>