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AS Data" sheetId="1" state="visible" r:id="rId1"/>
    <sheet xmlns:r="http://schemas.openxmlformats.org/officeDocument/2006/relationships" name="BAS Summary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/MM/YYYY"/>
    <numFmt numFmtId="165" formatCode="$#,##0.00"/>
    <numFmt numFmtId="166" formatCode="0.0%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006A4E"/>
      </patternFill>
    </fill>
    <fill>
      <patternFill patternType="solid">
        <fgColor rgb="00FFFBEB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65" fontId="3" fillId="3" borderId="1" applyAlignment="1" pivotButton="0" quotePrefix="0" xfId="0">
      <alignment horizontal="right" vertical="center"/>
    </xf>
    <xf numFmtId="0" fontId="3" fillId="3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65" fontId="3" fillId="4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 wrapText="1"/>
    </xf>
    <xf numFmtId="165" fontId="4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 wrapText="1"/>
    </xf>
    <xf numFmtId="165" fontId="4" fillId="4" borderId="1" applyAlignment="1" pivotButton="0" quotePrefix="0" xfId="0">
      <alignment horizontal="right" vertical="center"/>
    </xf>
    <xf numFmtId="0" fontId="0" fillId="0" borderId="4" pivotButton="0" quotePrefix="0" xfId="0"/>
    <xf numFmtId="0" fontId="0" fillId="0" borderId="5" pivotButton="0" quotePrefix="0" xfId="0"/>
    <xf numFmtId="3" fontId="3" fillId="6" borderId="1" applyAlignment="1" pivotButton="0" quotePrefix="0" xfId="0">
      <alignment horizontal="right" vertical="center"/>
    </xf>
    <xf numFmtId="0" fontId="0" fillId="4" borderId="1" pivotButton="0" quotePrefix="0" xfId="0"/>
    <xf numFmtId="0" fontId="0" fillId="3" borderId="1" pivotButton="0" quotePrefix="0" xfId="0"/>
    <xf numFmtId="166" fontId="3" fillId="6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0" fontId="4" fillId="0" borderId="0" pivotButton="0" quotePrefix="0" xfId="0"/>
    <xf numFmtId="165" fontId="0" fillId="0" borderId="0" pivotButton="0" quotePrefix="0" xfId="0"/>
    <xf numFmtId="0" fontId="5" fillId="5" borderId="1" applyAlignment="1" pivotButton="0" quotePrefix="0" xfId="0">
      <alignment horizontal="left" vertical="center" wrapText="1"/>
    </xf>
    <xf numFmtId="0" fontId="3" fillId="3" borderId="1" pivotButton="0" quotePrefix="0" xfId="0"/>
    <xf numFmtId="164" fontId="3" fillId="3" borderId="1" applyAlignment="1" pivotButton="0" quotePrefix="0" xfId="0">
      <alignment horizontal="center" vertical="center" wrapText="1"/>
    </xf>
    <xf numFmtId="165" fontId="3" fillId="3" borderId="1" applyAlignment="1" pivotButton="0" quotePrefix="0" xfId="0">
      <alignment horizontal="right" vertical="center"/>
    </xf>
    <xf numFmtId="164" fontId="3" fillId="4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right" vertical="center"/>
    </xf>
    <xf numFmtId="165" fontId="5" fillId="5" borderId="1" applyAlignment="1" pivotButton="0" quotePrefix="0" xfId="0">
      <alignment horizontal="right" vertical="center"/>
    </xf>
    <xf numFmtId="165" fontId="4" fillId="3" borderId="1" applyAlignment="1" pivotButton="0" quotePrefix="0" xfId="0">
      <alignment horizontal="right" vertical="center"/>
    </xf>
    <xf numFmtId="165" fontId="4" fillId="4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165" fontId="3" fillId="6" borderId="1" applyAlignment="1" pivotButton="0" quotePrefix="0" xfId="0">
      <alignment horizontal="right" vertical="center"/>
    </xf>
    <xf numFmtId="165" fontId="0" fillId="0" borderId="0" pivotButton="0" quotePrefix="0" xfId="0"/>
  </cellXfs>
  <cellStyles count="1">
    <cellStyle name="Normal" xfId="0" builtinId="0" hidden="0"/>
  </cellStyles>
  <dxfs count="2">
    <dxf>
      <font>
        <b val="1"/>
        <color rgb="00DC2626"/>
      </font>
      <fill>
        <patternFill patternType="solid">
          <fgColor rgb="00FEE2E2"/>
        </patternFill>
      </fill>
    </dxf>
    <dxf>
      <font>
        <b val="1"/>
        <color rgb="0016A34A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Quarterly GST on Sales vs Purchases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'BAS Summary'!B18</f>
            </strRef>
          </tx>
          <spPr>
            <a:solidFill xmlns:a="http://schemas.openxmlformats.org/drawingml/2006/main">
              <a:srgbClr val="006A4E"/>
            </a:solidFill>
            <a:ln xmlns:a="http://schemas.openxmlformats.org/drawingml/2006/main">
              <a:prstDash val="solid"/>
            </a:ln>
          </spPr>
          <cat>
            <numRef>
              <f>'BAS Summary'!$A$19:$A$22</f>
            </numRef>
          </cat>
          <val>
            <numRef>
              <f>'BAS Summary'!$B$19:$B$22</f>
            </numRef>
          </val>
        </ser>
        <ser>
          <idx val="1"/>
          <order val="1"/>
          <tx>
            <strRef>
              <f>'BAS Summary'!C18</f>
            </strRef>
          </tx>
          <spPr>
            <a:solidFill xmlns:a="http://schemas.openxmlformats.org/drawingml/2006/main">
              <a:srgbClr val="DC2626"/>
            </a:solidFill>
            <a:ln xmlns:a="http://schemas.openxmlformats.org/drawingml/2006/main">
              <a:prstDash val="solid"/>
            </a:ln>
          </spPr>
          <cat>
            <numRef>
              <f>'BAS Summary'!$A$19:$A$22</f>
            </numRef>
          </cat>
          <val>
            <numRef>
              <f>'BAS Summary'!$C$19:$C$22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Quarter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Amount (AUD)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Net GST Payable / (Refund) by Quarter</a:t>
            </a:r>
          </a:p>
        </rich>
      </tx>
    </title>
    <plotArea>
      <lineChart>
        <grouping val="standard"/>
        <ser>
          <idx val="0"/>
          <order val="0"/>
          <tx>
            <strRef>
              <f>'BAS Summary'!D18</f>
            </strRef>
          </tx>
          <spPr>
            <a:ln xmlns:a="http://schemas.openxmlformats.org/drawingml/2006/main" w="25000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'BAS Summary'!$A$19:$A$22</f>
            </numRef>
          </cat>
          <val>
            <numRef>
              <f>'BAS Summary'!$D$19:$D$22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Quarter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Net GST (AUD)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23</row>
      <rowOff>0</rowOff>
    </from>
    <ext cx="648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23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14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8" customWidth="1" min="2" max="2"/>
    <col width="18" customWidth="1" min="3" max="3"/>
    <col width="20" customWidth="1" min="4" max="4"/>
    <col width="18" customWidth="1" min="5" max="5"/>
    <col width="14" customWidth="1" min="6" max="6"/>
    <col width="28" customWidth="1" min="7" max="7"/>
    <col width="18" customWidth="1" min="8" max="8"/>
    <col width="22" customWidth="1" min="9" max="9"/>
    <col width="20" customWidth="1" min="10" max="10"/>
    <col width="14" customWidth="1" min="11" max="11"/>
    <col width="20" customWidth="1" min="12" max="12"/>
    <col width="16" customWidth="1" min="13" max="13"/>
    <col width="10" customWidth="1" min="14" max="14"/>
    <col width="12" customWidth="1" min="15" max="15"/>
  </cols>
  <sheetData>
    <row r="1" ht="28" customHeight="1">
      <c r="A1" s="1" t="inlineStr">
        <is>
          <t>BAS Transaction Register — 2026</t>
        </is>
      </c>
      <c r="B1" s="17" t="n"/>
      <c r="C1" s="17" t="n"/>
      <c r="D1" s="17" t="n"/>
      <c r="E1" s="17" t="n"/>
      <c r="F1" s="17" t="n"/>
      <c r="G1" s="17" t="n"/>
      <c r="H1" s="17" t="n"/>
      <c r="I1" s="17" t="n"/>
      <c r="J1" s="17" t="n"/>
      <c r="K1" s="17" t="n"/>
      <c r="L1" s="17" t="n"/>
      <c r="M1" s="17" t="n"/>
      <c r="N1" s="17" t="n"/>
      <c r="O1" s="18" t="n"/>
    </row>
    <row r="2" ht="36" customHeight="1">
      <c r="A2" s="2" t="inlineStr">
        <is>
          <t>Date</t>
        </is>
      </c>
      <c r="B2" s="2" t="inlineStr">
        <is>
          <t>Transaction Type</t>
        </is>
      </c>
      <c r="C2" s="2" t="inlineStr">
        <is>
          <t>Invoice / Receipt No.</t>
        </is>
      </c>
      <c r="D2" s="2" t="inlineStr">
        <is>
          <t>Customer / Supplier</t>
        </is>
      </c>
      <c r="E2" s="2" t="inlineStr">
        <is>
          <t>ABN</t>
        </is>
      </c>
      <c r="F2" s="2" t="inlineStr">
        <is>
          <t>City</t>
        </is>
      </c>
      <c r="G2" s="2" t="inlineStr">
        <is>
          <t>Description</t>
        </is>
      </c>
      <c r="H2" s="2" t="inlineStr">
        <is>
          <t>BAS Code</t>
        </is>
      </c>
      <c r="I2" s="2" t="inlineStr">
        <is>
          <t>Category</t>
        </is>
      </c>
      <c r="J2" s="2" t="inlineStr">
        <is>
          <t>GST Exclusive Amount</t>
        </is>
      </c>
      <c r="K2" s="2" t="inlineStr">
        <is>
          <t>GST Amount</t>
        </is>
      </c>
      <c r="L2" s="2" t="inlineStr">
        <is>
          <t>GST Inclusive Amount</t>
        </is>
      </c>
      <c r="M2" s="2" t="inlineStr">
        <is>
          <t>Payment Status</t>
        </is>
      </c>
      <c r="N2" s="2" t="inlineStr">
        <is>
          <t>Quarter</t>
        </is>
      </c>
      <c r="O2" s="2" t="inlineStr">
        <is>
          <t>Notes</t>
        </is>
      </c>
    </row>
    <row r="3">
      <c r="A3" s="28" t="n">
        <v>46037</v>
      </c>
      <c r="B3" s="4" t="inlineStr">
        <is>
          <t>Sales</t>
        </is>
      </c>
      <c r="C3" s="4" t="inlineStr">
        <is>
          <t>INV-001</t>
        </is>
      </c>
      <c r="D3" s="4" t="inlineStr">
        <is>
          <t>Jack Taylor</t>
        </is>
      </c>
      <c r="E3" s="4" t="inlineStr">
        <is>
          <t>51 824 753 556</t>
        </is>
      </c>
      <c r="F3" s="4" t="inlineStr">
        <is>
          <t>Sydney</t>
        </is>
      </c>
      <c r="G3" s="4" t="inlineStr">
        <is>
          <t>Consulting services</t>
        </is>
      </c>
      <c r="H3" s="4" t="inlineStr">
        <is>
          <t>GST on sales</t>
        </is>
      </c>
      <c r="I3" s="4" t="inlineStr">
        <is>
          <t>Professional Services</t>
        </is>
      </c>
      <c r="J3" s="29" t="n">
        <v>5000</v>
      </c>
      <c r="K3" s="29">
        <f>IF(OR(H3="GST on sales",H3="GST on purchases"),J3*0.1,0)</f>
        <v/>
      </c>
      <c r="L3" s="29">
        <f>J3+K3</f>
        <v/>
      </c>
      <c r="M3" s="4" t="inlineStr">
        <is>
          <t>Paid</t>
        </is>
      </c>
      <c r="N3" s="6">
        <f>IF(MONTH(A3)&lt;=3,"Q3",IF(MONTH(A3)&lt;=6,"Q4",IF(MONTH(A3)&lt;=9,"Q1","Q2")))</f>
        <v/>
      </c>
      <c r="O3" s="4" t="inlineStr">
        <is>
          <t>BAS Q3</t>
        </is>
      </c>
    </row>
    <row r="4">
      <c r="A4" s="30" t="n">
        <v>46063</v>
      </c>
      <c r="B4" s="8" t="inlineStr">
        <is>
          <t>Expense</t>
        </is>
      </c>
      <c r="C4" s="8" t="inlineStr">
        <is>
          <t>REC-001</t>
        </is>
      </c>
      <c r="D4" s="8" t="inlineStr">
        <is>
          <t>Olivia Bennett</t>
        </is>
      </c>
      <c r="E4" s="8" t="inlineStr">
        <is>
          <t>34 567 890 123</t>
        </is>
      </c>
      <c r="F4" s="8" t="inlineStr">
        <is>
          <t>Melbourne</t>
        </is>
      </c>
      <c r="G4" s="8" t="inlineStr">
        <is>
          <t>Software subscription</t>
        </is>
      </c>
      <c r="H4" s="8" t="inlineStr">
        <is>
          <t>GST on purchases</t>
        </is>
      </c>
      <c r="I4" s="8" t="inlineStr">
        <is>
          <t>IT Expenses</t>
        </is>
      </c>
      <c r="J4" s="31" t="n">
        <v>450</v>
      </c>
      <c r="K4" s="31">
        <f>IF(OR(H4="GST on sales",H4="GST on purchases"),J4*0.1,0)</f>
        <v/>
      </c>
      <c r="L4" s="31">
        <f>J4+K4</f>
        <v/>
      </c>
      <c r="M4" s="8" t="inlineStr">
        <is>
          <t>Paid</t>
        </is>
      </c>
      <c r="N4" s="10">
        <f>IF(MONTH(A4)&lt;=3,"Q3",IF(MONTH(A4)&lt;=6,"Q4",IF(MONTH(A4)&lt;=9,"Q1","Q2")))</f>
        <v/>
      </c>
      <c r="O4" s="8" t="inlineStr">
        <is>
          <t>BAS Q3</t>
        </is>
      </c>
    </row>
    <row r="5">
      <c r="A5" s="28" t="n">
        <v>46086</v>
      </c>
      <c r="B5" s="4" t="inlineStr">
        <is>
          <t>Expense</t>
        </is>
      </c>
      <c r="C5" s="4" t="inlineStr">
        <is>
          <t>REC-002</t>
        </is>
      </c>
      <c r="D5" s="4" t="inlineStr">
        <is>
          <t>Liam Harris</t>
        </is>
      </c>
      <c r="E5" s="4" t="inlineStr">
        <is>
          <t>78 234 567 890</t>
        </is>
      </c>
      <c r="F5" s="4" t="inlineStr">
        <is>
          <t>Brisbane</t>
        </is>
      </c>
      <c r="G5" s="4" t="inlineStr">
        <is>
          <t>Office supplies</t>
        </is>
      </c>
      <c r="H5" s="4" t="inlineStr">
        <is>
          <t>GST on purchases</t>
        </is>
      </c>
      <c r="I5" s="4" t="inlineStr">
        <is>
          <t>Office Expenses</t>
        </is>
      </c>
      <c r="J5" s="29" t="n">
        <v>320</v>
      </c>
      <c r="K5" s="29">
        <f>IF(OR(H5="GST on sales",H5="GST on purchases"),J5*0.1,0)</f>
        <v/>
      </c>
      <c r="L5" s="29">
        <f>J5+K5</f>
        <v/>
      </c>
      <c r="M5" s="4" t="inlineStr">
        <is>
          <t>Outstanding</t>
        </is>
      </c>
      <c r="N5" s="6">
        <f>IF(MONTH(A5)&lt;=3,"Q3",IF(MONTH(A5)&lt;=6,"Q4",IF(MONTH(A5)&lt;=9,"Q1","Q2")))</f>
        <v/>
      </c>
      <c r="O5" s="4" t="inlineStr">
        <is>
          <t>BAS Q3</t>
        </is>
      </c>
    </row>
    <row r="6">
      <c r="A6" s="30" t="n">
        <v>46132</v>
      </c>
      <c r="B6" s="8" t="inlineStr">
        <is>
          <t>Sales</t>
        </is>
      </c>
      <c r="C6" s="8" t="inlineStr">
        <is>
          <t>INV-002</t>
        </is>
      </c>
      <c r="D6" s="8" t="inlineStr">
        <is>
          <t>Charlotte Reed</t>
        </is>
      </c>
      <c r="E6" s="8" t="inlineStr">
        <is>
          <t>62 109 876 543</t>
        </is>
      </c>
      <c r="F6" s="8" t="inlineStr">
        <is>
          <t>Perth</t>
        </is>
      </c>
      <c r="G6" s="8" t="inlineStr">
        <is>
          <t>Project management fee</t>
        </is>
      </c>
      <c r="H6" s="8" t="inlineStr">
        <is>
          <t>GST on sales</t>
        </is>
      </c>
      <c r="I6" s="8" t="inlineStr">
        <is>
          <t>Professional Services</t>
        </is>
      </c>
      <c r="J6" s="31" t="n">
        <v>7500</v>
      </c>
      <c r="K6" s="31">
        <f>IF(OR(H6="GST on sales",H6="GST on purchases"),J6*0.1,0)</f>
        <v/>
      </c>
      <c r="L6" s="31">
        <f>J6+K6</f>
        <v/>
      </c>
      <c r="M6" s="8" t="inlineStr">
        <is>
          <t>Paid</t>
        </is>
      </c>
      <c r="N6" s="10">
        <f>IF(MONTH(A6)&lt;=3,"Q3",IF(MONTH(A6)&lt;=6,"Q4",IF(MONTH(A6)&lt;=9,"Q1","Q2")))</f>
        <v/>
      </c>
      <c r="O6" s="8" t="inlineStr">
        <is>
          <t>BAS Q4</t>
        </is>
      </c>
    </row>
    <row r="7">
      <c r="A7" s="28" t="n">
        <v>46150</v>
      </c>
      <c r="B7" s="4" t="inlineStr">
        <is>
          <t>Expense</t>
        </is>
      </c>
      <c r="C7" s="4" t="inlineStr">
        <is>
          <t>REC-003</t>
        </is>
      </c>
      <c r="D7" s="4" t="inlineStr">
        <is>
          <t>Noah Walker</t>
        </is>
      </c>
      <c r="E7" s="4" t="inlineStr">
        <is>
          <t>45 678 901 234</t>
        </is>
      </c>
      <c r="F7" s="4" t="inlineStr">
        <is>
          <t>Adelaide</t>
        </is>
      </c>
      <c r="G7" s="4" t="inlineStr">
        <is>
          <t>Marketing campaign</t>
        </is>
      </c>
      <c r="H7" s="4" t="inlineStr">
        <is>
          <t>GST on purchases</t>
        </is>
      </c>
      <c r="I7" s="4" t="inlineStr">
        <is>
          <t>Marketing</t>
        </is>
      </c>
      <c r="J7" s="29" t="n">
        <v>1200</v>
      </c>
      <c r="K7" s="29">
        <f>IF(OR(H7="GST on sales",H7="GST on purchases"),J7*0.1,0)</f>
        <v/>
      </c>
      <c r="L7" s="29">
        <f>J7+K7</f>
        <v/>
      </c>
      <c r="M7" s="4" t="inlineStr">
        <is>
          <t>Paid</t>
        </is>
      </c>
      <c r="N7" s="6">
        <f>IF(MONTH(A7)&lt;=3,"Q3",IF(MONTH(A7)&lt;=6,"Q4",IF(MONTH(A7)&lt;=9,"Q1","Q2")))</f>
        <v/>
      </c>
      <c r="O7" s="4" t="inlineStr">
        <is>
          <t>BAS Q4</t>
        </is>
      </c>
    </row>
    <row r="8">
      <c r="A8" s="30" t="n">
        <v>46187</v>
      </c>
      <c r="B8" s="8" t="inlineStr">
        <is>
          <t>Sales</t>
        </is>
      </c>
      <c r="C8" s="8" t="inlineStr">
        <is>
          <t>INV-003</t>
        </is>
      </c>
      <c r="D8" s="8" t="inlineStr">
        <is>
          <t>Mia Thompson</t>
        </is>
      </c>
      <c r="E8" s="8" t="inlineStr">
        <is>
          <t>29 345 678 901</t>
        </is>
      </c>
      <c r="F8" s="8" t="inlineStr">
        <is>
          <t>Canberra</t>
        </is>
      </c>
      <c r="G8" s="8" t="inlineStr">
        <is>
          <t>Strategy consulting</t>
        </is>
      </c>
      <c r="H8" s="8" t="inlineStr">
        <is>
          <t>GST on sales</t>
        </is>
      </c>
      <c r="I8" s="8" t="inlineStr">
        <is>
          <t>Professional Services</t>
        </is>
      </c>
      <c r="J8" s="31" t="n">
        <v>4200</v>
      </c>
      <c r="K8" s="31">
        <f>IF(OR(H8="GST on sales",H8="GST on purchases"),J8*0.1,0)</f>
        <v/>
      </c>
      <c r="L8" s="31">
        <f>J8+K8</f>
        <v/>
      </c>
      <c r="M8" s="8" t="inlineStr">
        <is>
          <t>Outstanding</t>
        </is>
      </c>
      <c r="N8" s="10">
        <f>IF(MONTH(A8)&lt;=3,"Q3",IF(MONTH(A8)&lt;=6,"Q4",IF(MONTH(A8)&lt;=9,"Q1","Q2")))</f>
        <v/>
      </c>
      <c r="O8" s="8" t="inlineStr">
        <is>
          <t>BAS Q4</t>
        </is>
      </c>
    </row>
    <row r="9">
      <c r="A9" s="28" t="n">
        <v>46225</v>
      </c>
      <c r="B9" s="4" t="inlineStr">
        <is>
          <t>Expense</t>
        </is>
      </c>
      <c r="C9" s="4" t="inlineStr">
        <is>
          <t>REC-004</t>
        </is>
      </c>
      <c r="D9" s="4" t="inlineStr">
        <is>
          <t>Ethan Scott</t>
        </is>
      </c>
      <c r="E9" s="4" t="inlineStr">
        <is>
          <t>83 456 789 012</t>
        </is>
      </c>
      <c r="F9" s="4" t="inlineStr">
        <is>
          <t>Gold Coast</t>
        </is>
      </c>
      <c r="G9" s="4" t="inlineStr">
        <is>
          <t>Travel &amp; accommodation</t>
        </is>
      </c>
      <c r="H9" s="4" t="inlineStr">
        <is>
          <t>GST on purchases</t>
        </is>
      </c>
      <c r="I9" s="4" t="inlineStr">
        <is>
          <t>Travel</t>
        </is>
      </c>
      <c r="J9" s="29" t="n">
        <v>890</v>
      </c>
      <c r="K9" s="29">
        <f>IF(OR(H9="GST on sales",H9="GST on purchases"),J9*0.1,0)</f>
        <v/>
      </c>
      <c r="L9" s="29">
        <f>J9+K9</f>
        <v/>
      </c>
      <c r="M9" s="4" t="inlineStr">
        <is>
          <t>Paid</t>
        </is>
      </c>
      <c r="N9" s="6">
        <f>IF(MONTH(A9)&lt;=3,"Q3",IF(MONTH(A9)&lt;=6,"Q4",IF(MONTH(A9)&lt;=9,"Q1","Q2")))</f>
        <v/>
      </c>
      <c r="O9" s="4" t="inlineStr">
        <is>
          <t>BAS Q1</t>
        </is>
      </c>
    </row>
    <row r="10">
      <c r="A10" s="30" t="n">
        <v>46237</v>
      </c>
      <c r="B10" s="8" t="inlineStr">
        <is>
          <t>Expense</t>
        </is>
      </c>
      <c r="C10" s="8" t="inlineStr">
        <is>
          <t>REC-005</t>
        </is>
      </c>
      <c r="D10" s="8" t="inlineStr">
        <is>
          <t>Ruby Clark</t>
        </is>
      </c>
      <c r="E10" s="8" t="inlineStr">
        <is>
          <t>17 890 123 456</t>
        </is>
      </c>
      <c r="F10" s="8" t="inlineStr">
        <is>
          <t>Newcastle</t>
        </is>
      </c>
      <c r="G10" s="8" t="inlineStr">
        <is>
          <t>Equipment purchase</t>
        </is>
      </c>
      <c r="H10" s="8" t="inlineStr">
        <is>
          <t>GST on purchases</t>
        </is>
      </c>
      <c r="I10" s="8" t="inlineStr">
        <is>
          <t>Equipment</t>
        </is>
      </c>
      <c r="J10" s="31" t="n">
        <v>2800</v>
      </c>
      <c r="K10" s="31">
        <f>IF(OR(H10="GST on sales",H10="GST on purchases"),J10*0.1,0)</f>
        <v/>
      </c>
      <c r="L10" s="31">
        <f>J10+K10</f>
        <v/>
      </c>
      <c r="M10" s="8" t="inlineStr">
        <is>
          <t>Paid</t>
        </is>
      </c>
      <c r="N10" s="10">
        <f>IF(MONTH(A10)&lt;=3,"Q3",IF(MONTH(A10)&lt;=6,"Q4",IF(MONTH(A10)&lt;=9,"Q1","Q2")))</f>
        <v/>
      </c>
      <c r="O10" s="8" t="inlineStr">
        <is>
          <t>BAS Q1</t>
        </is>
      </c>
    </row>
    <row r="11">
      <c r="A11" s="28" t="n">
        <v>46283</v>
      </c>
      <c r="B11" s="4" t="inlineStr">
        <is>
          <t>Expense</t>
        </is>
      </c>
      <c r="C11" s="4" t="inlineStr">
        <is>
          <t>REC-006</t>
        </is>
      </c>
      <c r="D11" s="4" t="inlineStr">
        <is>
          <t>Cooper Green</t>
        </is>
      </c>
      <c r="E11" s="4" t="inlineStr">
        <is>
          <t>56 012 345 678</t>
        </is>
      </c>
      <c r="F11" s="4" t="inlineStr">
        <is>
          <t>Hobart</t>
        </is>
      </c>
      <c r="G11" s="4" t="inlineStr">
        <is>
          <t>Rent &amp; utilities</t>
        </is>
      </c>
      <c r="H11" s="4" t="inlineStr">
        <is>
          <t>GST on purchases</t>
        </is>
      </c>
      <c r="I11" s="4" t="inlineStr">
        <is>
          <t>Overheads</t>
        </is>
      </c>
      <c r="J11" s="29" t="n">
        <v>1500</v>
      </c>
      <c r="K11" s="29">
        <f>IF(OR(H11="GST on sales",H11="GST on purchases"),J11*0.1,0)</f>
        <v/>
      </c>
      <c r="L11" s="29">
        <f>J11+K11</f>
        <v/>
      </c>
      <c r="M11" s="4" t="inlineStr">
        <is>
          <t>Outstanding</t>
        </is>
      </c>
      <c r="N11" s="6">
        <f>IF(MONTH(A11)&lt;=3,"Q3",IF(MONTH(A11)&lt;=6,"Q4",IF(MONTH(A11)&lt;=9,"Q1","Q2")))</f>
        <v/>
      </c>
      <c r="O11" s="4" t="inlineStr">
        <is>
          <t>BAS Q1</t>
        </is>
      </c>
    </row>
    <row r="12">
      <c r="A12" s="30" t="n">
        <v>46302</v>
      </c>
      <c r="B12" s="8" t="inlineStr">
        <is>
          <t>Sales</t>
        </is>
      </c>
      <c r="C12" s="8" t="inlineStr">
        <is>
          <t>INV-004</t>
        </is>
      </c>
      <c r="D12" s="8" t="inlineStr">
        <is>
          <t>Isla Turner</t>
        </is>
      </c>
      <c r="E12" s="8" t="inlineStr">
        <is>
          <t>91 234 567 890</t>
        </is>
      </c>
      <c r="F12" s="8" t="inlineStr">
        <is>
          <t>Wollongong</t>
        </is>
      </c>
      <c r="G12" s="8" t="inlineStr">
        <is>
          <t>Training &amp; development</t>
        </is>
      </c>
      <c r="H12" s="8" t="inlineStr">
        <is>
          <t>GST on sales</t>
        </is>
      </c>
      <c r="I12" s="8" t="inlineStr">
        <is>
          <t>Professional Services</t>
        </is>
      </c>
      <c r="J12" s="31" t="n">
        <v>3300</v>
      </c>
      <c r="K12" s="31">
        <f>IF(OR(H12="GST on sales",H12="GST on purchases"),J12*0.1,0)</f>
        <v/>
      </c>
      <c r="L12" s="31">
        <f>J12+K12</f>
        <v/>
      </c>
      <c r="M12" s="8" t="inlineStr">
        <is>
          <t>Paid</t>
        </is>
      </c>
      <c r="N12" s="10">
        <f>IF(MONTH(A12)&lt;=3,"Q3",IF(MONTH(A12)&lt;=6,"Q4",IF(MONTH(A12)&lt;=9,"Q1","Q2")))</f>
        <v/>
      </c>
      <c r="O12" s="8" t="inlineStr">
        <is>
          <t>BAS Q2</t>
        </is>
      </c>
    </row>
    <row r="13"/>
    <row r="14">
      <c r="I14" s="11" t="inlineStr">
        <is>
          <t>TOTALS</t>
        </is>
      </c>
      <c r="J14" s="32">
        <f>SUM(J3:J12)</f>
        <v/>
      </c>
      <c r="K14" s="32">
        <f>SUM(K3:K12)</f>
        <v/>
      </c>
      <c r="L14" s="32">
        <f>SUM(L3:L12)</f>
        <v/>
      </c>
    </row>
  </sheetData>
  <mergeCells count="1">
    <mergeCell ref="A1:O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</cols>
  <sheetData>
    <row r="1" ht="30" customHeight="1">
      <c r="A1" s="1" t="inlineStr">
        <is>
          <t>BAS Summary Dashboard — 2026</t>
        </is>
      </c>
      <c r="B1" s="17" t="n"/>
      <c r="C1" s="17" t="n"/>
      <c r="D1" s="17" t="n"/>
      <c r="E1" s="17" t="n"/>
      <c r="F1" s="17" t="n"/>
      <c r="G1" s="17" t="n"/>
      <c r="H1" s="18" t="n"/>
    </row>
    <row r="2" ht="32" customHeight="1">
      <c r="A2" s="2" t="inlineStr">
        <is>
          <t>Metric</t>
        </is>
      </c>
      <c r="B2" s="2" t="inlineStr">
        <is>
          <t>Q1 (Jul–Sep)</t>
        </is>
      </c>
      <c r="C2" s="2" t="inlineStr">
        <is>
          <t>Q2 (Oct–Dec)</t>
        </is>
      </c>
      <c r="D2" s="2" t="inlineStr">
        <is>
          <t>Q3 (Jan–Mar)</t>
        </is>
      </c>
      <c r="E2" s="2" t="inlineStr">
        <is>
          <t>Q4 (Apr–Jun)</t>
        </is>
      </c>
      <c r="F2" s="2" t="inlineStr">
        <is>
          <t>Full Year</t>
        </is>
      </c>
    </row>
    <row r="3">
      <c r="A3" s="13" t="inlineStr">
        <is>
          <t>GST on Sales</t>
        </is>
      </c>
      <c r="B3" s="29">
        <f>IFERROR(SUMIFS('BAS Data'!$K:$K,'BAS Data'!$B:$B,"Sales",'BAS Data'!$N:$N,"Q1"),0)</f>
        <v/>
      </c>
      <c r="C3" s="29">
        <f>IFERROR(SUMIFS('BAS Data'!$K:$K,'BAS Data'!$B:$B,"Sales",'BAS Data'!$N:$N,"Q2"),0)</f>
        <v/>
      </c>
      <c r="D3" s="29">
        <f>IFERROR(SUMIFS('BAS Data'!$K:$K,'BAS Data'!$B:$B,"Sales",'BAS Data'!$N:$N,"Q3"),0)</f>
        <v/>
      </c>
      <c r="E3" s="29">
        <f>IFERROR(SUMIFS('BAS Data'!$K:$K,'BAS Data'!$B:$B,"Sales",'BAS Data'!$N:$N,"Q4"),0)</f>
        <v/>
      </c>
      <c r="F3" s="33">
        <f>SUM(B3:E3)</f>
        <v/>
      </c>
    </row>
    <row r="4">
      <c r="A4" s="15" t="inlineStr">
        <is>
          <t>GST on Purchases</t>
        </is>
      </c>
      <c r="B4" s="31">
        <f>IFERROR(SUMIFS('BAS Data'!$K:$K,'BAS Data'!$B:$B,"Expense",'BAS Data'!$N:$N,"Q1"),0)</f>
        <v/>
      </c>
      <c r="C4" s="31">
        <f>IFERROR(SUMIFS('BAS Data'!$K:$K,'BAS Data'!$B:$B,"Expense",'BAS Data'!$N:$N,"Q2"),0)</f>
        <v/>
      </c>
      <c r="D4" s="31">
        <f>IFERROR(SUMIFS('BAS Data'!$K:$K,'BAS Data'!$B:$B,"Expense",'BAS Data'!$N:$N,"Q3"),0)</f>
        <v/>
      </c>
      <c r="E4" s="31">
        <f>IFERROR(SUMIFS('BAS Data'!$K:$K,'BAS Data'!$B:$B,"Expense",'BAS Data'!$N:$N,"Q4"),0)</f>
        <v/>
      </c>
      <c r="F4" s="34">
        <f>SUM(B4:E4)</f>
        <v/>
      </c>
    </row>
    <row r="5" ht="20" customHeight="1">
      <c r="A5" s="13" t="inlineStr">
        <is>
          <t>Net GST Payable / (Refund)</t>
        </is>
      </c>
      <c r="B5" s="29">
        <f>B3-B4</f>
        <v/>
      </c>
      <c r="C5" s="29">
        <f>C3-C4</f>
        <v/>
      </c>
      <c r="D5" s="29">
        <f>D3-D4</f>
        <v/>
      </c>
      <c r="E5" s="29">
        <f>E3-E4</f>
        <v/>
      </c>
      <c r="F5" s="33">
        <f>SUM(B5:E5)</f>
        <v/>
      </c>
    </row>
    <row r="6">
      <c r="A6" s="15" t="inlineStr">
        <is>
          <t>Total Sales (Excl. GST)</t>
        </is>
      </c>
      <c r="B6" s="31">
        <f>IFERROR(SUMIFS('BAS Data'!$J:$J,'BAS Data'!$B:$B,"Sales",'BAS Data'!$N:$N,"Q1"),0)</f>
        <v/>
      </c>
      <c r="C6" s="31">
        <f>IFERROR(SUMIFS('BAS Data'!$J:$J,'BAS Data'!$B:$B,"Sales",'BAS Data'!$N:$N,"Q2"),0)</f>
        <v/>
      </c>
      <c r="D6" s="31">
        <f>IFERROR(SUMIFS('BAS Data'!$J:$J,'BAS Data'!$B:$B,"Sales",'BAS Data'!$N:$N,"Q3"),0)</f>
        <v/>
      </c>
      <c r="E6" s="31">
        <f>IFERROR(SUMIFS('BAS Data'!$J:$J,'BAS Data'!$B:$B,"Sales",'BAS Data'!$N:$N,"Q4"),0)</f>
        <v/>
      </c>
      <c r="F6" s="34">
        <f>SUM(B6:E6)</f>
        <v/>
      </c>
    </row>
    <row r="7">
      <c r="A7" s="13" t="inlineStr">
        <is>
          <t>Total Purchases (Excl. GST)</t>
        </is>
      </c>
      <c r="B7" s="29">
        <f>IFERROR(SUMIFS('BAS Data'!$J:$J,'BAS Data'!$B:$B,"Expense",'BAS Data'!$N:$N,"Q1"),0)</f>
        <v/>
      </c>
      <c r="C7" s="29">
        <f>IFERROR(SUMIFS('BAS Data'!$J:$J,'BAS Data'!$B:$B,"Expense",'BAS Data'!$N:$N,"Q2"),0)</f>
        <v/>
      </c>
      <c r="D7" s="29">
        <f>IFERROR(SUMIFS('BAS Data'!$J:$J,'BAS Data'!$B:$B,"Expense",'BAS Data'!$N:$N,"Q3"),0)</f>
        <v/>
      </c>
      <c r="E7" s="29">
        <f>IFERROR(SUMIFS('BAS Data'!$J:$J,'BAS Data'!$B:$B,"Expense",'BAS Data'!$N:$N,"Q4"),0)</f>
        <v/>
      </c>
      <c r="F7" s="33">
        <f>SUM(B7:E7)</f>
        <v/>
      </c>
    </row>
    <row r="8"/>
    <row r="9">
      <c r="A9" s="11" t="inlineStr">
        <is>
          <t>Invoice &amp; Payment Metrics</t>
        </is>
      </c>
      <c r="B9" s="17" t="n"/>
      <c r="C9" s="17" t="n"/>
      <c r="D9" s="17" t="n"/>
      <c r="E9" s="17" t="n"/>
      <c r="F9" s="18" t="n"/>
    </row>
    <row r="10">
      <c r="A10" s="15" t="inlineStr">
        <is>
          <t>Paid Invoices Count</t>
        </is>
      </c>
      <c r="B10" s="19">
        <f>COUNTIF('BAS Data'!$M:$M,"Paid")</f>
        <v/>
      </c>
      <c r="C10" s="20" t="n"/>
      <c r="D10" s="20" t="n"/>
      <c r="E10" s="20" t="n"/>
      <c r="F10" s="20" t="n"/>
    </row>
    <row r="11">
      <c r="A11" s="13" t="inlineStr">
        <is>
          <t>Outstanding Invoices Count</t>
        </is>
      </c>
      <c r="B11" s="19">
        <f>COUNTIF('BAS Data'!$M:$M,"Outstanding")</f>
        <v/>
      </c>
      <c r="C11" s="21" t="n"/>
      <c r="D11" s="21" t="n"/>
      <c r="E11" s="21" t="n"/>
      <c r="F11" s="21" t="n"/>
    </row>
    <row r="12">
      <c r="A12" s="15" t="inlineStr">
        <is>
          <t>Total Transactions</t>
        </is>
      </c>
      <c r="B12" s="19">
        <f>IFERROR(COUNTA('BAS Data'!$A:$A)-2,0)</f>
        <v/>
      </c>
      <c r="C12" s="20" t="n"/>
      <c r="D12" s="20" t="n"/>
      <c r="E12" s="20" t="n"/>
      <c r="F12" s="20" t="n"/>
    </row>
    <row r="13">
      <c r="A13" s="13" t="inlineStr">
        <is>
          <t>% Invoices Paid</t>
        </is>
      </c>
      <c r="B13" s="35">
        <f>IFERROR(B10/B12,0)</f>
        <v/>
      </c>
      <c r="C13" s="21" t="n"/>
      <c r="D13" s="21" t="n"/>
      <c r="E13" s="21" t="n"/>
      <c r="F13" s="21" t="n"/>
    </row>
    <row r="14">
      <c r="A14" s="15" t="inlineStr">
        <is>
          <t>Average Sale (Excl. GST)</t>
        </is>
      </c>
      <c r="B14" s="36">
        <f>IFERROR(AVERAGEIF('BAS Data'!$B:$B,"Sales",'BAS Data'!$J:$J),0)</f>
        <v/>
      </c>
      <c r="C14" s="20" t="n"/>
      <c r="D14" s="20" t="n"/>
      <c r="E14" s="20" t="n"/>
      <c r="F14" s="20" t="n"/>
    </row>
    <row r="15">
      <c r="A15" s="13" t="inlineStr">
        <is>
          <t>Average Expense (Excl. GST)</t>
        </is>
      </c>
      <c r="B15" s="36">
        <f>IFERROR(AVERAGEIF('BAS Data'!$B:$B,"Expense",'BAS Data'!$J:$J),0)</f>
        <v/>
      </c>
      <c r="C15" s="21" t="n"/>
      <c r="D15" s="21" t="n"/>
      <c r="E15" s="21" t="n"/>
      <c r="F15" s="21" t="n"/>
    </row>
    <row r="16"/>
    <row r="17"/>
    <row r="18">
      <c r="A18" s="24" t="inlineStr">
        <is>
          <t>Quarter</t>
        </is>
      </c>
      <c r="B18" s="24" t="inlineStr">
        <is>
          <t>GST on Sales</t>
        </is>
      </c>
      <c r="C18" s="24" t="inlineStr">
        <is>
          <t>GST on Purchases</t>
        </is>
      </c>
      <c r="D18" s="24" t="inlineStr">
        <is>
          <t>Net GST</t>
        </is>
      </c>
    </row>
    <row r="19">
      <c r="A19" t="inlineStr">
        <is>
          <t>Q1</t>
        </is>
      </c>
      <c r="B19" s="37">
        <f>B3</f>
        <v/>
      </c>
      <c r="C19" s="37">
        <f>B4</f>
        <v/>
      </c>
      <c r="D19" s="37">
        <f>B5</f>
        <v/>
      </c>
    </row>
    <row r="20">
      <c r="A20" t="inlineStr">
        <is>
          <t>Q2</t>
        </is>
      </c>
      <c r="B20" s="37">
        <f>C3</f>
        <v/>
      </c>
      <c r="C20" s="37">
        <f>C4</f>
        <v/>
      </c>
      <c r="D20" s="37">
        <f>C5</f>
        <v/>
      </c>
    </row>
    <row r="21">
      <c r="A21" t="inlineStr">
        <is>
          <t>Q3</t>
        </is>
      </c>
      <c r="B21" s="37">
        <f>D3</f>
        <v/>
      </c>
      <c r="C21" s="37">
        <f>D4</f>
        <v/>
      </c>
      <c r="D21" s="37">
        <f>D5</f>
        <v/>
      </c>
    </row>
    <row r="22">
      <c r="A22" t="inlineStr">
        <is>
          <t>Q4</t>
        </is>
      </c>
      <c r="B22" s="37">
        <f>E3</f>
        <v/>
      </c>
      <c r="C22" s="37">
        <f>E4</f>
        <v/>
      </c>
      <c r="D22" s="37">
        <f>E5</f>
        <v/>
      </c>
    </row>
  </sheetData>
  <mergeCells count="2">
    <mergeCell ref="A1:H1"/>
    <mergeCell ref="A9:F9"/>
  </mergeCells>
  <conditionalFormatting sqref="B5">
    <cfRule type="expression" priority="1" dxfId="0" stopIfTrue="0">
      <formula>B5&gt;0</formula>
    </cfRule>
    <cfRule type="expression" priority="2" dxfId="1" stopIfTrue="0">
      <formula>B5&lt;0</formula>
    </cfRule>
  </conditionalFormatting>
  <conditionalFormatting sqref="C5">
    <cfRule type="expression" priority="3" dxfId="0" stopIfTrue="0">
      <formula>C5&gt;0</formula>
    </cfRule>
    <cfRule type="expression" priority="4" dxfId="1" stopIfTrue="0">
      <formula>C5&lt;0</formula>
    </cfRule>
  </conditionalFormatting>
  <conditionalFormatting sqref="D5">
    <cfRule type="expression" priority="5" dxfId="0" stopIfTrue="0">
      <formula>D5&gt;0</formula>
    </cfRule>
    <cfRule type="expression" priority="6" dxfId="1" stopIfTrue="0">
      <formula>D5&lt;0</formula>
    </cfRule>
  </conditionalFormatting>
  <conditionalFormatting sqref="E5">
    <cfRule type="expression" priority="7" dxfId="0" stopIfTrue="0">
      <formula>E5&gt;0</formula>
    </cfRule>
    <cfRule type="expression" priority="8" dxfId="1" stopIfTrue="0">
      <formula>E5&lt;0</formula>
    </cfRule>
  </conditionalFormatting>
  <conditionalFormatting sqref="F5">
    <cfRule type="expression" priority="9" dxfId="0" stopIfTrue="0">
      <formula>F5&gt;0</formula>
    </cfRule>
    <cfRule type="expression" priority="10" dxfId="1" stopIfTrue="0">
      <formula>F5&lt;0</formula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40"/>
  <sheetViews>
    <sheetView workbookViewId="0">
      <selection activeCell="A1" sqref="A1"/>
    </sheetView>
  </sheetViews>
  <sheetFormatPr baseColWidth="8" defaultRowHeight="15"/>
  <cols>
    <col width="100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 ht="30" customHeight="1">
      <c r="A1" s="1" t="inlineStr">
        <is>
          <t>BAS Statement Workbook — User Guide</t>
        </is>
      </c>
      <c r="B1" s="17" t="n"/>
      <c r="C1" s="17" t="n"/>
      <c r="D1" s="17" t="n"/>
      <c r="E1" s="18" t="n"/>
    </row>
    <row r="2" ht="22" customHeight="1">
      <c r="A2" s="26" t="inlineStr">
        <is>
          <t>OVERVIEW</t>
        </is>
      </c>
      <c r="B2" s="17" t="n"/>
      <c r="C2" s="17" t="n"/>
      <c r="D2" s="17" t="n"/>
      <c r="E2" s="18" t="n"/>
    </row>
    <row r="3" ht="30" customHeight="1">
      <c r="A3" s="4" t="inlineStr">
        <is>
          <t>This workbook assists Australian businesses with BAS (Business Activity Statement) preparation. It is a support tool only — not a lodgement platform. Always verify figures with your registered BAS Agent or Accountant before submitting to the ATO.</t>
        </is>
      </c>
      <c r="B3" s="17" t="n"/>
      <c r="C3" s="17" t="n"/>
      <c r="D3" s="17" t="n"/>
      <c r="E3" s="18" t="n"/>
    </row>
    <row r="4" ht="8" customHeight="1">
      <c r="A4" s="27" t="inlineStr"/>
      <c r="B4" s="17" t="n"/>
      <c r="C4" s="17" t="n"/>
      <c r="D4" s="17" t="n"/>
      <c r="E4" s="18" t="n"/>
    </row>
    <row r="5" ht="22" customHeight="1">
      <c r="A5" s="26" t="inlineStr">
        <is>
          <t>FINANCIAL YEAR</t>
        </is>
      </c>
      <c r="B5" s="17" t="n"/>
      <c r="C5" s="17" t="n"/>
      <c r="D5" s="17" t="n"/>
      <c r="E5" s="18" t="n"/>
    </row>
    <row r="6" ht="30" customHeight="1">
      <c r="A6" s="8" t="inlineStr">
        <is>
          <t>The Australian financial year runs from 1 July to 30 June. This workbook is configured for the 2026 financial year (1 July 2025 – 30 June 2026).</t>
        </is>
      </c>
      <c r="B6" s="17" t="n"/>
      <c r="C6" s="17" t="n"/>
      <c r="D6" s="17" t="n"/>
      <c r="E6" s="18" t="n"/>
    </row>
    <row r="7" ht="8" customHeight="1">
      <c r="A7" s="27" t="inlineStr"/>
      <c r="B7" s="17" t="n"/>
      <c r="C7" s="17" t="n"/>
      <c r="D7" s="17" t="n"/>
      <c r="E7" s="18" t="n"/>
    </row>
    <row r="8" ht="22" customHeight="1">
      <c r="A8" s="26" t="inlineStr">
        <is>
          <t>BAS DATA SHEET — HOW TO USE</t>
        </is>
      </c>
      <c r="B8" s="17" t="n"/>
      <c r="C8" s="17" t="n"/>
      <c r="D8" s="17" t="n"/>
      <c r="E8" s="18" t="n"/>
    </row>
    <row r="9" ht="30" customHeight="1">
      <c r="A9" s="4" t="inlineStr">
        <is>
          <t>Column A — Date: Enter the transaction date in DD/MM/YYYY format.</t>
        </is>
      </c>
      <c r="B9" s="17" t="n"/>
      <c r="C9" s="17" t="n"/>
      <c r="D9" s="17" t="n"/>
      <c r="E9" s="18" t="n"/>
    </row>
    <row r="10" ht="30" customHeight="1">
      <c r="A10" s="8" t="inlineStr">
        <is>
          <t>Column B — Transaction Type: Enter "Sales" for income transactions or "Expense" for business expenditure.</t>
        </is>
      </c>
      <c r="B10" s="17" t="n"/>
      <c r="C10" s="17" t="n"/>
      <c r="D10" s="17" t="n"/>
      <c r="E10" s="18" t="n"/>
    </row>
    <row r="11" ht="30" customHeight="1">
      <c r="A11" s="4" t="inlineStr">
        <is>
          <t>Column C — Invoice / Receipt No.: Enter your invoice number (e.g. INV-001) or receipt number (e.g. REC-001).</t>
        </is>
      </c>
      <c r="B11" s="17" t="n"/>
      <c r="C11" s="17" t="n"/>
      <c r="D11" s="17" t="n"/>
      <c r="E11" s="18" t="n"/>
    </row>
    <row r="12" ht="30" customHeight="1">
      <c r="A12" s="8" t="inlineStr">
        <is>
          <t>Column D — Customer / Supplier: Enter the full name of the customer or supplier.</t>
        </is>
      </c>
      <c r="B12" s="17" t="n"/>
      <c r="C12" s="17" t="n"/>
      <c r="D12" s="17" t="n"/>
      <c r="E12" s="18" t="n"/>
    </row>
    <row r="13" ht="30" customHeight="1">
      <c r="A13" s="4" t="inlineStr">
        <is>
          <t>Column E — ABN: Enter the 11-digit Australian Business Number of the customer or supplier. Verify via the ABN Lookup tool at www.abn.business.gov.au.</t>
        </is>
      </c>
      <c r="B13" s="17" t="n"/>
      <c r="C13" s="17" t="n"/>
      <c r="D13" s="17" t="n"/>
      <c r="E13" s="18" t="n"/>
    </row>
    <row r="14" ht="30" customHeight="1">
      <c r="A14" s="8" t="inlineStr">
        <is>
          <t>Column F — City: Enter the city relevant to the transaction.</t>
        </is>
      </c>
      <c r="B14" s="17" t="n"/>
      <c r="C14" s="17" t="n"/>
      <c r="D14" s="17" t="n"/>
      <c r="E14" s="18" t="n"/>
    </row>
    <row r="15" ht="30" customHeight="1">
      <c r="A15" s="4" t="inlineStr">
        <is>
          <t>Column G — Description: Brief description of goods or services.</t>
        </is>
      </c>
      <c r="B15" s="17" t="n"/>
      <c r="C15" s="17" t="n"/>
      <c r="D15" s="17" t="n"/>
      <c r="E15" s="18" t="n"/>
    </row>
    <row r="16" ht="30" customHeight="1">
      <c r="A16" s="8" t="inlineStr">
        <is>
          <t>Column H — BAS Code: Select the appropriate BAS code — "GST on sales" or "GST on purchases". Leave blank for GST-free transactions.</t>
        </is>
      </c>
      <c r="B16" s="17" t="n"/>
      <c r="C16" s="17" t="n"/>
      <c r="D16" s="17" t="n"/>
      <c r="E16" s="18" t="n"/>
    </row>
    <row r="17" ht="30" customHeight="1">
      <c r="A17" s="4" t="inlineStr">
        <is>
          <t>Column I — Category: Classify the expense or income type (e.g. Professional Services, IT Expenses, Travel).</t>
        </is>
      </c>
      <c r="B17" s="17" t="n"/>
      <c r="C17" s="17" t="n"/>
      <c r="D17" s="17" t="n"/>
      <c r="E17" s="18" t="n"/>
    </row>
    <row r="18" ht="30" customHeight="1">
      <c r="A18" s="8" t="inlineStr">
        <is>
          <t>Column J — GST Exclusive Amount: Enter the amount before GST in AUD.</t>
        </is>
      </c>
      <c r="B18" s="17" t="n"/>
      <c r="C18" s="17" t="n"/>
      <c r="D18" s="17" t="n"/>
      <c r="E18" s="18" t="n"/>
    </row>
    <row r="19" ht="30" customHeight="1">
      <c r="A19" s="4" t="inlineStr">
        <is>
          <t>Column K — GST Amount: Automatically calculated as 10% of Column J if a GST BAS code is selected.</t>
        </is>
      </c>
      <c r="B19" s="17" t="n"/>
      <c r="C19" s="17" t="n"/>
      <c r="D19" s="17" t="n"/>
      <c r="E19" s="18" t="n"/>
    </row>
    <row r="20" ht="30" customHeight="1">
      <c r="A20" s="8" t="inlineStr">
        <is>
          <t>Column L — GST Inclusive Amount: Automatically calculated as Column J + Column K.</t>
        </is>
      </c>
      <c r="B20" s="17" t="n"/>
      <c r="C20" s="17" t="n"/>
      <c r="D20" s="17" t="n"/>
      <c r="E20" s="18" t="n"/>
    </row>
    <row r="21" ht="30" customHeight="1">
      <c r="A21" s="4" t="inlineStr">
        <is>
          <t>Column M — Payment Status: Enter "Paid" or "Outstanding" to track payment status.</t>
        </is>
      </c>
      <c r="B21" s="17" t="n"/>
      <c r="C21" s="17" t="n"/>
      <c r="D21" s="17" t="n"/>
      <c r="E21" s="18" t="n"/>
    </row>
    <row r="22" ht="30" customHeight="1">
      <c r="A22" s="8" t="inlineStr">
        <is>
          <t>Column N — Quarter: Automatically assigned based on the transaction date (Q1=Jul–Sep, Q2=Oct–Dec, Q3=Jan–Mar, Q4=Apr–Jun).</t>
        </is>
      </c>
      <c r="B22" s="17" t="n"/>
      <c r="C22" s="17" t="n"/>
      <c r="D22" s="17" t="n"/>
      <c r="E22" s="18" t="n"/>
    </row>
    <row r="23" ht="30" customHeight="1">
      <c r="A23" s="4" t="inlineStr">
        <is>
          <t>Column O — Notes: Optional notes, e.g. which BAS quarter the transaction relates to.</t>
        </is>
      </c>
      <c r="B23" s="17" t="n"/>
      <c r="C23" s="17" t="n"/>
      <c r="D23" s="17" t="n"/>
      <c r="E23" s="18" t="n"/>
    </row>
    <row r="24" ht="8" customHeight="1">
      <c r="A24" s="27" t="inlineStr"/>
      <c r="B24" s="17" t="n"/>
      <c r="C24" s="17" t="n"/>
      <c r="D24" s="17" t="n"/>
      <c r="E24" s="18" t="n"/>
    </row>
    <row r="25" ht="22" customHeight="1">
      <c r="A25" s="26" t="inlineStr">
        <is>
          <t>GST RULES — REMINDER</t>
        </is>
      </c>
      <c r="B25" s="17" t="n"/>
      <c r="C25" s="17" t="n"/>
      <c r="D25" s="17" t="n"/>
      <c r="E25" s="18" t="n"/>
    </row>
    <row r="26" ht="30" customHeight="1">
      <c r="A26" s="8" t="inlineStr">
        <is>
          <t>Standard GST rate in Australia is 10%. This workbook calculates GST as 10% of the GST-exclusive amount.</t>
        </is>
      </c>
      <c r="B26" s="17" t="n"/>
      <c r="C26" s="17" t="n"/>
      <c r="D26" s="17" t="n"/>
      <c r="E26" s="18" t="n"/>
    </row>
    <row r="27" ht="30" customHeight="1">
      <c r="A27" s="4" t="inlineStr">
        <is>
          <t>GST-free supplies (e.g. basic food, medical services, exports) should be coded with a blank BAS code — the GST Amount will calculate as $0.00.</t>
        </is>
      </c>
      <c r="B27" s="17" t="n"/>
      <c r="C27" s="17" t="n"/>
      <c r="D27" s="17" t="n"/>
      <c r="E27" s="18" t="n"/>
    </row>
    <row r="28" ht="30" customHeight="1">
      <c r="A28" s="8" t="inlineStr">
        <is>
          <t>Input Tax Credits (ITCs) are claimed on GST paid on business purchases. Ensure supplier ABNs are valid.</t>
        </is>
      </c>
      <c r="B28" s="17" t="n"/>
      <c r="C28" s="17" t="n"/>
      <c r="D28" s="17" t="n"/>
      <c r="E28" s="18" t="n"/>
    </row>
    <row r="29" ht="8" customHeight="1">
      <c r="A29" s="27" t="inlineStr"/>
      <c r="B29" s="17" t="n"/>
      <c r="C29" s="17" t="n"/>
      <c r="D29" s="17" t="n"/>
      <c r="E29" s="18" t="n"/>
    </row>
    <row r="30" ht="22" customHeight="1">
      <c r="A30" s="26" t="inlineStr">
        <is>
          <t>BAS SUMMARY SHEET</t>
        </is>
      </c>
      <c r="B30" s="17" t="n"/>
      <c r="C30" s="17" t="n"/>
      <c r="D30" s="17" t="n"/>
      <c r="E30" s="18" t="n"/>
    </row>
    <row r="31" ht="30" customHeight="1">
      <c r="A31" s="4" t="inlineStr">
        <is>
          <t>The BAS Summary sheet automatically aggregates quarterly GST data from the BAS Data sheet.</t>
        </is>
      </c>
      <c r="B31" s="17" t="n"/>
      <c r="C31" s="17" t="n"/>
      <c r="D31" s="17" t="n"/>
      <c r="E31" s="18" t="n"/>
    </row>
    <row r="32" ht="30" customHeight="1">
      <c r="A32" s="8" t="inlineStr">
        <is>
          <t>Net GST Payable shown in red = amount owed to the ATO. Net GST shown in green = refund claimable from the ATO.</t>
        </is>
      </c>
      <c r="B32" s="17" t="n"/>
      <c r="C32" s="17" t="n"/>
      <c r="D32" s="17" t="n"/>
      <c r="E32" s="18" t="n"/>
    </row>
    <row r="33" ht="30" customHeight="1">
      <c r="A33" s="4" t="inlineStr">
        <is>
          <t>Charts display GST on sales vs purchases per quarter, and the net GST position.</t>
        </is>
      </c>
      <c r="B33" s="17" t="n"/>
      <c r="C33" s="17" t="n"/>
      <c r="D33" s="17" t="n"/>
      <c r="E33" s="18" t="n"/>
    </row>
    <row r="34" ht="8" customHeight="1">
      <c r="A34" s="27" t="inlineStr"/>
      <c r="B34" s="17" t="n"/>
      <c r="C34" s="17" t="n"/>
      <c r="D34" s="17" t="n"/>
      <c r="E34" s="18" t="n"/>
    </row>
    <row r="35" ht="22" customHeight="1">
      <c r="A35" s="26" t="inlineStr">
        <is>
          <t>IMPORTANT NOTES</t>
        </is>
      </c>
      <c r="B35" s="17" t="n"/>
      <c r="C35" s="17" t="n"/>
      <c r="D35" s="17" t="n"/>
      <c r="E35" s="18" t="n"/>
    </row>
    <row r="36" ht="30" customHeight="1">
      <c r="A36" s="8" t="inlineStr">
        <is>
          <t>This workbook is for preparation and reconciliation support only. It does NOT lodge your BAS with the ATO.</t>
        </is>
      </c>
      <c r="B36" s="17" t="n"/>
      <c r="C36" s="17" t="n"/>
      <c r="D36" s="17" t="n"/>
      <c r="E36" s="18" t="n"/>
    </row>
    <row r="37" ht="30" customHeight="1">
      <c r="A37" s="4" t="inlineStr">
        <is>
          <t>BAS must be lodged via myGovID / ATO Business Portal, or through a registered BAS Agent.</t>
        </is>
      </c>
      <c r="B37" s="17" t="n"/>
      <c r="C37" s="17" t="n"/>
      <c r="D37" s="17" t="n"/>
      <c r="E37" s="18" t="n"/>
    </row>
    <row r="38" ht="30" customHeight="1">
      <c r="A38" s="8" t="inlineStr">
        <is>
          <t>BAS lodgement deadlines: Quarterly BAS is generally due 28 days after the end of each quarter.</t>
        </is>
      </c>
      <c r="B38" s="17" t="n"/>
      <c r="C38" s="17" t="n"/>
      <c r="D38" s="17" t="n"/>
      <c r="E38" s="18" t="n"/>
    </row>
    <row r="39" ht="30" customHeight="1">
      <c r="A39" s="4" t="inlineStr">
        <is>
          <t>Keep all tax invoices and receipts as supporting documentation for a minimum of 5 years.</t>
        </is>
      </c>
      <c r="B39" s="17" t="n"/>
      <c r="C39" s="17" t="n"/>
      <c r="D39" s="17" t="n"/>
      <c r="E39" s="18" t="n"/>
    </row>
    <row r="40" ht="30" customHeight="1">
      <c r="A40" s="8" t="inlineStr">
        <is>
          <t>Consult the ATO website (www.ato.gov.au) or a registered tax professional for advice.</t>
        </is>
      </c>
      <c r="B40" s="17" t="n"/>
      <c r="C40" s="17" t="n"/>
      <c r="D40" s="17" t="n"/>
      <c r="E40" s="18" t="n"/>
    </row>
  </sheetData>
  <mergeCells count="40">
    <mergeCell ref="A1:E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35:E35"/>
    <mergeCell ref="A36:E36"/>
    <mergeCell ref="A37:E37"/>
    <mergeCell ref="A38:E38"/>
    <mergeCell ref="A39:E39"/>
    <mergeCell ref="A40:E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2026-06-18T11:42:13Z</dcterms:created>
  <dcterms:modified xmlns:dcterms="http://purl.org/dc/terms/" xmlns:xsi="http://www.w3.org/2001/XMLSchema-instance" xsi:type="dcterms:W3CDTF">2026-06-18T11:42:13Z</dcterms:modified>
</cp:coreProperties>
</file>